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xr:revisionPtr revIDLastSave="0" documentId="13_ncr:1_{A2647838-28B7-4367-B866-4AF2EF8C3417}" xr6:coauthVersionLast="40" xr6:coauthVersionMax="40" xr10:uidLastSave="{00000000-0000-0000-0000-000000000000}"/>
  <bookViews>
    <workbookView xWindow="0" yWindow="0" windowWidth="22260" windowHeight="12648" xr2:uid="{00000000-000D-0000-FFFF-FFFF00000000}"/>
  </bookViews>
  <sheets>
    <sheet name="TRAVEL PACKAGE" sheetId="11" r:id="rId1"/>
    <sheet name="Invoicing Info" sheetId="4" r:id="rId2"/>
    <sheet name="Reservation" sheetId="12" r:id="rId3"/>
    <sheet name="Transportation Charter" sheetId="14" r:id="rId4"/>
    <sheet name="Flight Info" sheetId="8" r:id="rId5"/>
    <sheet name="Rooming List" sheetId="9" r:id="rId6"/>
    <sheet name="Land Transfer" sheetId="7" r:id="rId7"/>
  </sheets>
  <externalReferences>
    <externalReference r:id="rId8"/>
    <externalReference r:id="rId9"/>
    <externalReference r:id="rId10"/>
    <externalReference r:id="rId11"/>
  </externalReferences>
  <definedNames>
    <definedName name="Arrival_Departure">[3]Ref!$C$4:$C$6</definedName>
    <definedName name="Check_In">[1]Refer!$H$3:$H$8</definedName>
    <definedName name="Check_Out">[1]Refer!$I$3:$I$8</definedName>
    <definedName name="Date_of_Arrival_Departure">[3]Ref!$I$3:$I$11</definedName>
    <definedName name="_xlnm.Print_Area" localSheetId="3">'Transportation Charter'!$A$5:$O$30</definedName>
    <definedName name="_xlnm.Print_Titles" localSheetId="6">'Land Transfer'!$1:$7</definedName>
    <definedName name="_xlnm.Print_Titles" localSheetId="5">'Rooming List'!$1:$11</definedName>
    <definedName name="Room_Type" localSheetId="3">[1]Refer!$C$3:$F$3</definedName>
    <definedName name="Salutation">[4]Refer!$H$17:$H$21</definedName>
    <definedName name="Salutations">[2]Ref!$A$2:$A$6</definedName>
    <definedName name="Wed_29_Mar_2017">Check_In</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4" l="1"/>
  <c r="G55" i="12" l="1"/>
  <c r="G56" i="12"/>
  <c r="G57" i="12"/>
  <c r="G49" i="12"/>
  <c r="G50" i="12"/>
  <c r="G51" i="12"/>
  <c r="G52" i="12"/>
  <c r="G54" i="12"/>
  <c r="G48" i="12"/>
  <c r="F49" i="12"/>
  <c r="F50" i="12"/>
  <c r="F51" i="12"/>
  <c r="F52" i="12"/>
  <c r="F53" i="12"/>
  <c r="G53" i="12" s="1"/>
  <c r="F54" i="12"/>
  <c r="F55" i="12"/>
  <c r="F56" i="12"/>
  <c r="F57" i="12"/>
  <c r="F48" i="12"/>
  <c r="K29" i="12"/>
  <c r="K2" i="12"/>
  <c r="E36" i="12"/>
  <c r="E37" i="12"/>
  <c r="E38" i="12"/>
  <c r="E39" i="12"/>
  <c r="E40" i="12"/>
  <c r="E41" i="12"/>
  <c r="E42" i="12"/>
  <c r="E43" i="12"/>
  <c r="E35" i="12"/>
  <c r="M15" i="12"/>
  <c r="R15" i="12" s="1"/>
  <c r="M16" i="12"/>
  <c r="V16" i="12" s="1"/>
  <c r="J16" i="12" s="1"/>
  <c r="M17" i="12"/>
  <c r="P17" i="12" s="1"/>
  <c r="M18" i="12"/>
  <c r="G18" i="12" s="1"/>
  <c r="M19" i="12"/>
  <c r="R19" i="12" s="1"/>
  <c r="M20" i="12"/>
  <c r="V20" i="12" s="1"/>
  <c r="J20" i="12" s="1"/>
  <c r="M21" i="12"/>
  <c r="P21" i="12" s="1"/>
  <c r="M22" i="12"/>
  <c r="G22" i="12" s="1"/>
  <c r="M23" i="12"/>
  <c r="R23" i="12" s="1"/>
  <c r="M14" i="12"/>
  <c r="P14" i="12" s="1"/>
  <c r="Q14" i="12" s="1"/>
  <c r="N15" i="12"/>
  <c r="O15" i="12" s="1"/>
  <c r="S15" i="12" s="1"/>
  <c r="N16" i="12"/>
  <c r="N17" i="12"/>
  <c r="O17" i="12" s="1"/>
  <c r="S17" i="12" s="1"/>
  <c r="N18" i="12"/>
  <c r="O18" i="12" s="1"/>
  <c r="N19" i="12"/>
  <c r="O19" i="12" s="1"/>
  <c r="S19" i="12" s="1"/>
  <c r="N20" i="12"/>
  <c r="N21" i="12"/>
  <c r="O21" i="12" s="1"/>
  <c r="S21" i="12" s="1"/>
  <c r="N22" i="12"/>
  <c r="O22" i="12" s="1"/>
  <c r="N23" i="12"/>
  <c r="O23" i="12" s="1"/>
  <c r="S23" i="12" s="1"/>
  <c r="L13" i="11"/>
  <c r="M13" i="11"/>
  <c r="N13" i="11"/>
  <c r="O13" i="11"/>
  <c r="P13" i="11"/>
  <c r="L14" i="11"/>
  <c r="M14" i="11"/>
  <c r="N14" i="11"/>
  <c r="O14" i="11"/>
  <c r="P14" i="11"/>
  <c r="L15" i="11"/>
  <c r="M15" i="11"/>
  <c r="N15" i="11"/>
  <c r="O15" i="11"/>
  <c r="P15" i="11"/>
  <c r="M12" i="11"/>
  <c r="N12" i="11"/>
  <c r="O12" i="11"/>
  <c r="P12" i="11"/>
  <c r="L12" i="11"/>
  <c r="N14" i="12"/>
  <c r="H2" i="8"/>
  <c r="G2" i="9"/>
  <c r="I2" i="7"/>
  <c r="G58" i="12" l="1"/>
  <c r="E44" i="12"/>
  <c r="G23" i="12"/>
  <c r="G19" i="12"/>
  <c r="G21" i="12"/>
  <c r="G17" i="12"/>
  <c r="G20" i="12"/>
  <c r="G16" i="12"/>
  <c r="T19" i="12"/>
  <c r="U19" i="12" s="1"/>
  <c r="H19" i="12" s="1"/>
  <c r="I19" i="12" s="1"/>
  <c r="T23" i="12"/>
  <c r="U23" i="12" s="1"/>
  <c r="H23" i="12" s="1"/>
  <c r="I23" i="12" s="1"/>
  <c r="T15" i="12"/>
  <c r="U15" i="12" s="1"/>
  <c r="H15" i="12" s="1"/>
  <c r="I15" i="12" s="1"/>
  <c r="P20" i="12"/>
  <c r="Q20" i="12" s="1"/>
  <c r="K20" i="12" s="1"/>
  <c r="P16" i="12"/>
  <c r="Q16" i="12" s="1"/>
  <c r="K16" i="12" s="1"/>
  <c r="R21" i="12"/>
  <c r="T21" i="12" s="1"/>
  <c r="U21" i="12" s="1"/>
  <c r="H21" i="12" s="1"/>
  <c r="I21" i="12" s="1"/>
  <c r="R17" i="12"/>
  <c r="T17" i="12" s="1"/>
  <c r="U17" i="12" s="1"/>
  <c r="H17" i="12" s="1"/>
  <c r="I17" i="12" s="1"/>
  <c r="V23" i="12"/>
  <c r="J23" i="12" s="1"/>
  <c r="V19" i="12"/>
  <c r="J19" i="12" s="1"/>
  <c r="V15" i="12"/>
  <c r="J15" i="12" s="1"/>
  <c r="P23" i="12"/>
  <c r="Q23" i="12" s="1"/>
  <c r="K23" i="12" s="1"/>
  <c r="P19" i="12"/>
  <c r="Q19" i="12" s="1"/>
  <c r="P15" i="12"/>
  <c r="Q15" i="12" s="1"/>
  <c r="K15" i="12" s="1"/>
  <c r="R20" i="12"/>
  <c r="R16" i="12"/>
  <c r="V22" i="12"/>
  <c r="J22" i="12" s="1"/>
  <c r="V18" i="12"/>
  <c r="J18" i="12" s="1"/>
  <c r="P22" i="12"/>
  <c r="P18" i="12"/>
  <c r="Q18" i="12" s="1"/>
  <c r="K18" i="12" s="1"/>
  <c r="V21" i="12"/>
  <c r="J21" i="12" s="1"/>
  <c r="V17" i="12"/>
  <c r="J17" i="12" s="1"/>
  <c r="O14" i="12"/>
  <c r="S14" i="12" s="1"/>
  <c r="O20" i="12"/>
  <c r="S20" i="12" s="1"/>
  <c r="O16" i="12"/>
  <c r="S16" i="12" s="1"/>
  <c r="R22" i="12"/>
  <c r="R18" i="12"/>
  <c r="R14" i="12"/>
  <c r="V14" i="12"/>
  <c r="J14" i="12" s="1"/>
  <c r="S22" i="12"/>
  <c r="S18" i="12"/>
  <c r="Q17" i="12"/>
  <c r="K17" i="12" s="1"/>
  <c r="Q21" i="12"/>
  <c r="K21" i="12" s="1"/>
  <c r="K19" i="12"/>
  <c r="K14" i="12"/>
  <c r="J24" i="12" l="1"/>
  <c r="T22" i="12"/>
  <c r="U22" i="12" s="1"/>
  <c r="H22" i="12" s="1"/>
  <c r="I22" i="12" s="1"/>
  <c r="T14" i="12"/>
  <c r="T18" i="12"/>
  <c r="U18" i="12" s="1"/>
  <c r="H18" i="12" s="1"/>
  <c r="I18" i="12" s="1"/>
  <c r="G15" i="12"/>
  <c r="T20" i="12"/>
  <c r="U20" i="12" s="1"/>
  <c r="H20" i="12" s="1"/>
  <c r="I20" i="12" s="1"/>
  <c r="T16" i="12"/>
  <c r="U16" i="12" s="1"/>
  <c r="H16" i="12" s="1"/>
  <c r="I16" i="12" s="1"/>
  <c r="Q22" i="12"/>
  <c r="K22" i="12" s="1"/>
  <c r="U14" i="12" l="1"/>
  <c r="H14" i="12" s="1"/>
  <c r="I14" i="12" s="1"/>
  <c r="I24" i="12" s="1"/>
  <c r="G14" i="12"/>
</calcChain>
</file>

<file path=xl/sharedStrings.xml><?xml version="1.0" encoding="utf-8"?>
<sst xmlns="http://schemas.openxmlformats.org/spreadsheetml/2006/main" count="308" uniqueCount="253">
  <si>
    <t>Organization Name</t>
  </si>
  <si>
    <t>Country</t>
  </si>
  <si>
    <t>Salutation</t>
  </si>
  <si>
    <t>Team Position</t>
  </si>
  <si>
    <t>Contact Number</t>
  </si>
  <si>
    <t>Email Address</t>
  </si>
  <si>
    <t>Address Line 1</t>
  </si>
  <si>
    <t>Address Line 2</t>
  </si>
  <si>
    <t>City</t>
  </si>
  <si>
    <t>Zip Code</t>
  </si>
  <si>
    <t>Remarks</t>
  </si>
  <si>
    <t>CONFIRMATION</t>
  </si>
  <si>
    <t>Country Represented</t>
  </si>
  <si>
    <t>Name</t>
  </si>
  <si>
    <t>Billing Information</t>
  </si>
  <si>
    <t>Name of Organization</t>
  </si>
  <si>
    <t>Department</t>
  </si>
  <si>
    <t>Person Attention To</t>
  </si>
  <si>
    <t xml:space="preserve">Payment Remarks </t>
  </si>
  <si>
    <t>Date of Check-In</t>
  </si>
  <si>
    <t>Date of Check-Out</t>
  </si>
  <si>
    <t>Room Type</t>
  </si>
  <si>
    <t>Package Type</t>
  </si>
  <si>
    <t>Gender</t>
  </si>
  <si>
    <t>Account ID</t>
  </si>
  <si>
    <t>Team Name</t>
  </si>
  <si>
    <t>No. of Pax</t>
  </si>
  <si>
    <t>Point of Contact (POC) Name</t>
  </si>
  <si>
    <t>Please insert additional rows above should you require extra trips</t>
  </si>
  <si>
    <t>Important Note: Athletes and team entourage who have not purchased the travel or land transfer package is not allowed to board the bus.</t>
  </si>
  <si>
    <t>Practice Start Time</t>
  </si>
  <si>
    <t>Practice Session on Friday, 5th April 2019</t>
  </si>
  <si>
    <t>POC Contact No.</t>
  </si>
  <si>
    <t>Practice End Time</t>
  </si>
  <si>
    <r>
      <t xml:space="preserve">Please submit this form no later than </t>
    </r>
    <r>
      <rPr>
        <b/>
        <u/>
        <sz val="11"/>
        <color rgb="FFC00000"/>
        <rFont val="Calibri"/>
        <family val="2"/>
        <scheme val="minor"/>
      </rPr>
      <t>31st March 2019</t>
    </r>
    <r>
      <rPr>
        <sz val="11"/>
        <color theme="1"/>
        <rFont val="Calibri"/>
        <family val="2"/>
        <scheme val="minor"/>
      </rPr>
      <t xml:space="preserve">. </t>
    </r>
  </si>
  <si>
    <t>(given to you after reservation is confirmed) events@aseactivesports.com as soon as SIM card is purchased.</t>
  </si>
  <si>
    <r>
      <t>For POCs who will be purchasing a</t>
    </r>
    <r>
      <rPr>
        <b/>
        <sz val="11"/>
        <color theme="1"/>
        <rFont val="Calibri"/>
        <family val="2"/>
        <scheme val="minor"/>
      </rPr>
      <t xml:space="preserve"> local SIM card</t>
    </r>
    <r>
      <rPr>
        <sz val="11"/>
        <color theme="1"/>
        <rFont val="Calibri"/>
        <family val="2"/>
        <scheme val="minor"/>
      </rPr>
      <t>, please update your contact information by emailing the SIM card number together with your Travel Reservation Number</t>
    </r>
  </si>
  <si>
    <r>
      <t xml:space="preserve">For </t>
    </r>
    <r>
      <rPr>
        <b/>
        <sz val="11"/>
        <color theme="1"/>
        <rFont val="Calibri"/>
        <family val="2"/>
        <scheme val="minor"/>
      </rPr>
      <t>non-local POC contact number</t>
    </r>
    <r>
      <rPr>
        <sz val="11"/>
        <color theme="1"/>
        <rFont val="Calibri"/>
        <family val="2"/>
        <scheme val="minor"/>
      </rPr>
      <t xml:space="preserve">, please include country code. </t>
    </r>
    <r>
      <rPr>
        <i/>
        <sz val="11"/>
        <color theme="1"/>
        <rFont val="Calibri"/>
        <family val="2"/>
        <scheme val="minor"/>
      </rPr>
      <t>E.g. +60123456789</t>
    </r>
  </si>
  <si>
    <t>00:00 E.g. 16:30</t>
  </si>
  <si>
    <t>00:00 E.g. 16:40</t>
  </si>
  <si>
    <t>↓ Scroll down for Competition Day 1</t>
  </si>
  <si>
    <t>Competition Day 1 on Saturday, 6th April 2019</t>
  </si>
  <si>
    <t>Reporting Time</t>
  </si>
  <si>
    <t>↓ Scroll down for Competition Day 2</t>
  </si>
  <si>
    <t>Date</t>
  </si>
  <si>
    <t>Flight Number</t>
  </si>
  <si>
    <t>Airline</t>
  </si>
  <si>
    <t>Arrival and Departure Information</t>
  </si>
  <si>
    <t>Please insert additional rows above should you require extra rows</t>
  </si>
  <si>
    <t xml:space="preserve">Please list the room occupants details. </t>
  </si>
  <si>
    <t>No.</t>
  </si>
  <si>
    <t>Trip No.</t>
  </si>
  <si>
    <t>As stated in official documents</t>
  </si>
  <si>
    <t>Passport No.</t>
  </si>
  <si>
    <t>Date of Birth (YYYYMMDD)</t>
  </si>
  <si>
    <t xml:space="preserve"> E.g. 20001231</t>
  </si>
  <si>
    <t>M or F</t>
  </si>
  <si>
    <t>Team Status</t>
  </si>
  <si>
    <t>A, C, O, or F</t>
  </si>
  <si>
    <t>For Team Status, please indicate A - Athlete, C - Coach, O - Official, F - Family/Friends</t>
  </si>
  <si>
    <t>For Gender, please indicate M for Male and F for Female</t>
  </si>
  <si>
    <t>Rooming List</t>
  </si>
  <si>
    <t>Organization ID:</t>
  </si>
  <si>
    <t>Please note that check-in time for resort is 3:00pm and check-out time is 11:00am.</t>
  </si>
  <si>
    <t>Point of Contact Information</t>
  </si>
  <si>
    <t>Organization Information</t>
  </si>
  <si>
    <t xml:space="preserve">Please fill in the information in the blue boxes. </t>
  </si>
  <si>
    <t>Please submit the remaining forms with yellow tabs by Monday, 25 March 2019 for us to process your reservation.</t>
  </si>
  <si>
    <t>Single (1 pax per room</t>
  </si>
  <si>
    <t>Twin (2 pax per room)</t>
  </si>
  <si>
    <t>Triple (3 pax per room)</t>
  </si>
  <si>
    <t>Quad (4 pax per room)</t>
  </si>
  <si>
    <t>All taxes and gratuities</t>
  </si>
  <si>
    <t>Transportation to and from competition venue and hotel from 5th to 7th April - Transportation Form required</t>
  </si>
  <si>
    <t>Travel Package Pricing</t>
  </si>
  <si>
    <t>Prices do not include airfare and airport transfers</t>
  </si>
  <si>
    <t>Includes:</t>
  </si>
  <si>
    <t>Note:</t>
  </si>
  <si>
    <t xml:space="preserve">Only those who purchased the travel package will be allowed to utilise the transportation provided in the package. </t>
  </si>
  <si>
    <t>2 Nights (3D2N)</t>
  </si>
  <si>
    <t>3 Nights (4D3N)</t>
  </si>
  <si>
    <t>4 Nights (5D4N)</t>
  </si>
  <si>
    <t>5 Nights (6D5N)</t>
  </si>
  <si>
    <t>Price stated is for per pax.</t>
  </si>
  <si>
    <t>Luggage and non-perishable items storage is available for limited time period for arrivals before check-in time.</t>
  </si>
  <si>
    <t xml:space="preserve">Resort check-in time is after 3pm and check-out time is before 11am. </t>
  </si>
  <si>
    <t xml:space="preserve">All quad and triple rooms comes with 2 queen sized beds. </t>
  </si>
  <si>
    <t>Twin rooms will come in 2 single or double beds (subject to availability).</t>
  </si>
  <si>
    <t xml:space="preserve">All cancellations will incur a 100% charge, regardless of the date in which the cancellation is requested. </t>
  </si>
  <si>
    <t>There are no refunds for early check outs and “no shows”.</t>
  </si>
  <si>
    <t xml:space="preserve">Should D'Resort be no longer available, another 4-star hotel will be sourced in which the travel package is subjected </t>
  </si>
  <si>
    <t>to price changes</t>
  </si>
  <si>
    <t>Limited rooms are available. Rooms are available on first come first served basis.</t>
  </si>
  <si>
    <t>Accommodation - D'Resort</t>
  </si>
  <si>
    <t>Facilities</t>
  </si>
  <si>
    <r>
      <rPr>
        <sz val="11"/>
        <color theme="1"/>
        <rFont val="Wingdings"/>
        <charset val="2"/>
      </rPr>
      <t>ü</t>
    </r>
    <r>
      <rPr>
        <sz val="11"/>
        <color theme="1"/>
        <rFont val="Calibri"/>
        <family val="2"/>
      </rPr>
      <t xml:space="preserve">  BBQ Pits (available through booking)</t>
    </r>
  </si>
  <si>
    <r>
      <rPr>
        <sz val="11"/>
        <color theme="1"/>
        <rFont val="Wingdings"/>
        <charset val="2"/>
      </rPr>
      <t>ü</t>
    </r>
    <r>
      <rPr>
        <sz val="11"/>
        <color theme="1"/>
        <rFont val="Calibri"/>
        <family val="2"/>
      </rPr>
      <t xml:space="preserve">  Retail shops &amp; convenience stores</t>
    </r>
  </si>
  <si>
    <r>
      <rPr>
        <sz val="11"/>
        <color theme="1"/>
        <rFont val="Wingdings"/>
        <charset val="2"/>
      </rPr>
      <t>ü</t>
    </r>
    <r>
      <rPr>
        <sz val="11"/>
        <color theme="1"/>
        <rFont val="Calibri"/>
        <family val="2"/>
      </rPr>
      <t xml:space="preserve">  Wild Wild Wet water theme park</t>
    </r>
  </si>
  <si>
    <t>Location</t>
  </si>
  <si>
    <t>1 Pasir Ris Close, Singapore 519599</t>
  </si>
  <si>
    <t>D’Resort @ Downtown East is Singapore’s first nature-inspired resort and offers a large selection of rooms and facilities to offer guests a home away from home. Guests can enjoy a range of activities such as exploring the resort, having a BBQ cookout, swimming, enjoying fun time at Wild Wild Wet or bowling. Alternatively, one can relax in the comfort of their air-conditioned rooms equipped with a 40” LED TV, free Wi-Fi access, and other amenities. D’Resort is 15 minutes from the airport and competition venue. Room amenities include full air-conditioning, attached bathroom, wardrobe, television, mini bar, towels, hair dryer and free Wi-Fi access (note: toiletries not provided).</t>
  </si>
  <si>
    <t>Accommodation at D'Resort - Flight Information form and Rooming List required</t>
  </si>
  <si>
    <t>Package Add-Ons</t>
  </si>
  <si>
    <t>Resort Breakfast</t>
  </si>
  <si>
    <t>By sending in this Travel Package Reservation Form, the contact person and all involved persons in the package confirm that they have read and understood the General Terms and Conditions, rules and policies that apply to the reservation and that they accept them. The contact person confirms and declares that all submitted information is true and complete.</t>
  </si>
  <si>
    <t>Airport / Land Transfer</t>
  </si>
  <si>
    <t>Please submit this form together with the Reservation form to events@aseactivesports.com</t>
  </si>
  <si>
    <t>(e.g. split payment or invoice), please include details in the Payment Remarks</t>
  </si>
  <si>
    <t>Please refer to the online  account used to register for the competition</t>
  </si>
  <si>
    <t>Please provide us with the information of the main contact person in charge of the travel arrangements of the team.</t>
  </si>
  <si>
    <t xml:space="preserve">Please provide us with the information needed to invoice your organization. If you need special billing arrangements </t>
  </si>
  <si>
    <t>Travel Package</t>
  </si>
  <si>
    <t>Check-In Date</t>
  </si>
  <si>
    <t>Check-Out Date</t>
  </si>
  <si>
    <t>Total Amount</t>
  </si>
  <si>
    <t>Quad 3D2N</t>
  </si>
  <si>
    <t>Quad 4D3N</t>
  </si>
  <si>
    <t>Quad 5D4N</t>
  </si>
  <si>
    <t>Quad 6D5N</t>
  </si>
  <si>
    <t>Triple 3D2N</t>
  </si>
  <si>
    <t>Triple 4D3N</t>
  </si>
  <si>
    <t>Triple 5D4N</t>
  </si>
  <si>
    <t>Triple 6D5N</t>
  </si>
  <si>
    <t>Twin 3D2N</t>
  </si>
  <si>
    <t>Twin 4D3N</t>
  </si>
  <si>
    <t>Twin 5D4N</t>
  </si>
  <si>
    <t>Twin 6D5N</t>
  </si>
  <si>
    <t>Single 3D2N</t>
  </si>
  <si>
    <t>Single 4D3N</t>
  </si>
  <si>
    <t>Single 5D4N</t>
  </si>
  <si>
    <t>Single 6D5N</t>
  </si>
  <si>
    <t>Price</t>
  </si>
  <si>
    <t>Quad</t>
  </si>
  <si>
    <t>Triple</t>
  </si>
  <si>
    <t>Twin</t>
  </si>
  <si>
    <t>Single</t>
  </si>
  <si>
    <t>Quad (4 pax/rm)</t>
  </si>
  <si>
    <t>Single (1 pax/rm)</t>
  </si>
  <si>
    <t>Twin (2 pax/rm)</t>
  </si>
  <si>
    <t>Triple (3 pax/rm)</t>
  </si>
  <si>
    <t>Account ID:</t>
  </si>
  <si>
    <t>Room Pax</t>
  </si>
  <si>
    <t>Nights #</t>
  </si>
  <si>
    <t>Pax/Room</t>
  </si>
  <si>
    <t>Alert</t>
  </si>
  <si>
    <t>Total No.
of Rooms</t>
  </si>
  <si>
    <t>No. of
Pax</t>
  </si>
  <si>
    <t>Days #</t>
  </si>
  <si>
    <t>Rm Type</t>
  </si>
  <si>
    <t># DN</t>
  </si>
  <si>
    <t>Package
Type</t>
  </si>
  <si>
    <t>Price/Pax</t>
  </si>
  <si>
    <t>6 Nights (7D6N)</t>
  </si>
  <si>
    <t>Formula</t>
  </si>
  <si>
    <t>Quad 7D6N</t>
  </si>
  <si>
    <t>Triple 7D6N</t>
  </si>
  <si>
    <t>Twin 7D6N</t>
  </si>
  <si>
    <t>Single 7D6N</t>
  </si>
  <si>
    <t>No. of
Rooms</t>
  </si>
  <si>
    <t>#</t>
  </si>
  <si>
    <t>Yes or No</t>
  </si>
  <si>
    <t>Bringing Luggage</t>
  </si>
  <si>
    <r>
      <t xml:space="preserve">Error Alert
</t>
    </r>
    <r>
      <rPr>
        <i/>
        <sz val="10"/>
        <color theme="1"/>
        <rFont val="Calibri"/>
        <family val="2"/>
        <scheme val="minor"/>
      </rPr>
      <t>If edit your information if there is error alert</t>
    </r>
  </si>
  <si>
    <t>&lt;-------------------  Fill in the blue boxes below  -------------------&gt;</t>
  </si>
  <si>
    <t>Please submit this form together with the Invoicing Information form to events@aseactivesports.com</t>
  </si>
  <si>
    <t>TOTAL</t>
  </si>
  <si>
    <t>ADD-ONS</t>
  </si>
  <si>
    <t>&lt;------------------------  Do not fill in the greyed boxes below; Automatic computation  ------------------------&gt;</t>
  </si>
  <si>
    <t>SGD 12.00 per person per day (7am - 10:30am)</t>
  </si>
  <si>
    <t>Breakfast - SGD 12.00/pax/day</t>
  </si>
  <si>
    <t>A reservation email and e-invoice will be sent within five [5] working days. Please make a full payment according to the payment details stated on the invoice.</t>
  </si>
  <si>
    <t>Reservation is confirmed only when the full payment is received, which a confirmation email will be sent to you.</t>
  </si>
  <si>
    <t>All cancellations will incur a 100% charge, regardless of the date in which the cancellation is requested. There are no refunds for early check outs and “no shows”.</t>
  </si>
  <si>
    <t>↓ Scroll down for Travel Package Add-Ons</t>
  </si>
  <si>
    <r>
      <t xml:space="preserve">Please submit this form no later than </t>
    </r>
    <r>
      <rPr>
        <b/>
        <u/>
        <sz val="11"/>
        <color rgb="FFC00000"/>
        <rFont val="Calibri"/>
        <family val="2"/>
        <scheme val="minor"/>
      </rPr>
      <t>31st March 2019</t>
    </r>
    <r>
      <rPr>
        <sz val="11"/>
        <color theme="1"/>
        <rFont val="Calibri"/>
        <family val="2"/>
        <scheme val="minor"/>
      </rPr>
      <t>.</t>
    </r>
  </si>
  <si>
    <t>Please fill in the information in the blue boxes.  There are THREE [3] pages in total.</t>
  </si>
  <si>
    <t>Flight
Number</t>
  </si>
  <si>
    <r>
      <t xml:space="preserve">Flight Arr/Dep Time
(00:00) </t>
    </r>
    <r>
      <rPr>
        <i/>
        <sz val="10"/>
        <color theme="1"/>
        <rFont val="Calibri"/>
        <family val="2"/>
        <scheme val="minor"/>
      </rPr>
      <t>E.g. 16:30</t>
    </r>
  </si>
  <si>
    <t xml:space="preserve">If you are travelling by coach bus, please state your estimated arrival time at the resort and state "Coach Bus" under </t>
  </si>
  <si>
    <t>Flight Number.</t>
  </si>
  <si>
    <t>No. of
Trips</t>
  </si>
  <si>
    <t>No. of
Buses</t>
  </si>
  <si>
    <t>Please fill in the information in the blue boxes. Do not fill in the greyed boxes.</t>
  </si>
  <si>
    <t>TERMS AND CONDITIONS</t>
  </si>
  <si>
    <t>Waiting Allowance Time</t>
  </si>
  <si>
    <t xml:space="preserve">There is a 20-minute allowance of waiting time from the official pick up time. </t>
  </si>
  <si>
    <t xml:space="preserve">If the waiting time exceed beyond the 20 minutes, the transport vendor reserves the rights to: </t>
  </si>
  <si>
    <t xml:space="preserve">1.   Replace the vehicle for another vehicle to stand in the trip; or </t>
  </si>
  <si>
    <t>2.   Claim for compensation of 20% to 100% of the amount of the trip</t>
  </si>
  <si>
    <t>Airport/Land Transfer Reservation Terms and Conditions</t>
  </si>
  <si>
    <t>Drop-off Venue at Resort World Sentosa (RWS)</t>
  </si>
  <si>
    <t>entry fee.</t>
  </si>
  <si>
    <t xml:space="preserve">For trips to RWS, passengers must be able to provide tickets to RWS facilities to avoid the </t>
  </si>
  <si>
    <t>Cancellation Policy</t>
  </si>
  <si>
    <t>Last minute cancellation may subject to cancellation penalty of up to 50-100% of the amount of the trip, depending on the notification lead time. The breakdown is as follows:</t>
  </si>
  <si>
    <t>Notification Period</t>
  </si>
  <si>
    <t>Penalty</t>
  </si>
  <si>
    <t>Less than 12 hours</t>
  </si>
  <si>
    <t>When coach has reached pick up point</t>
  </si>
  <si>
    <t>24 hours or more</t>
  </si>
  <si>
    <t>12 hours to less than 24 hours</t>
  </si>
  <si>
    <t>Nil</t>
  </si>
  <si>
    <t>50% of the amount of the trip</t>
  </si>
  <si>
    <t>75% of the amount of the trip</t>
  </si>
  <si>
    <t>Full payment amount of the trip</t>
  </si>
  <si>
    <t>Airport/Land Transfer SGD 150.00/coach/trip</t>
  </si>
  <si>
    <t>By submission of the Transportation Charter Form or last minute reservation via SMS / email, the passengers and charterer agree to abide by the terms and conditions mentioned above.</t>
  </si>
  <si>
    <r>
      <t xml:space="preserve">Date (dd-mm-yy)
</t>
    </r>
    <r>
      <rPr>
        <i/>
        <sz val="10"/>
        <color theme="1"/>
        <rFont val="Calibri"/>
        <family val="2"/>
        <scheme val="minor"/>
      </rPr>
      <t>E.g. 10-Apr-19</t>
    </r>
  </si>
  <si>
    <t>Coach Charter Information</t>
  </si>
  <si>
    <t>No. of 
Pax</t>
  </si>
  <si>
    <t>Transportation Purpose</t>
  </si>
  <si>
    <t>Pick-Up Point</t>
  </si>
  <si>
    <t>Drop-Off Point</t>
  </si>
  <si>
    <t>Airline Name</t>
  </si>
  <si>
    <t>Name of 
Contact Person</t>
  </si>
  <si>
    <t>ABC School</t>
  </si>
  <si>
    <t>Flight Arrival</t>
  </si>
  <si>
    <t>Singapore Airlines</t>
  </si>
  <si>
    <t>SQ123</t>
  </si>
  <si>
    <t xml:space="preserve">     (given to you after reservation is confirmed) events@aseactivesports.com as soon as SIM card is purchased.</t>
  </si>
  <si>
    <t>Date
(dd-mmm-yy)</t>
  </si>
  <si>
    <t>Time
(00:00)</t>
  </si>
  <si>
    <t>Bringing Luggage
Yes or No</t>
  </si>
  <si>
    <t>Yes</t>
  </si>
  <si>
    <t>Changi Airport Terminal 1</t>
  </si>
  <si>
    <t>D'Resort</t>
  </si>
  <si>
    <t>John Doe</t>
  </si>
  <si>
    <t>+60123456789</t>
  </si>
  <si>
    <t>E.g.</t>
  </si>
  <si>
    <t>Asia Cheerleading Invitational Championships 2019</t>
  </si>
  <si>
    <t>Transportation Charter Form</t>
  </si>
  <si>
    <t xml:space="preserve">2.  Please fill in the information in the blue boxes.  </t>
  </si>
  <si>
    <t>4.  For pick up and drop off point, please include the exact address.</t>
  </si>
  <si>
    <r>
      <t>5.  For POCs who will be purchasing a</t>
    </r>
    <r>
      <rPr>
        <b/>
        <sz val="11"/>
        <rFont val="Calibri"/>
        <family val="2"/>
        <scheme val="minor"/>
      </rPr>
      <t xml:space="preserve"> local SIM card</t>
    </r>
    <r>
      <rPr>
        <sz val="11"/>
        <rFont val="Calibri"/>
        <family val="2"/>
        <scheme val="minor"/>
      </rPr>
      <t>, please update your contact information by emailing the SIM card number together with your Travel Reservation Number</t>
    </r>
  </si>
  <si>
    <r>
      <t xml:space="preserve">6.  For </t>
    </r>
    <r>
      <rPr>
        <b/>
        <sz val="11"/>
        <rFont val="Calibri"/>
        <family val="2"/>
        <scheme val="minor"/>
      </rPr>
      <t>non-local POC contact number</t>
    </r>
    <r>
      <rPr>
        <sz val="11"/>
        <rFont val="Calibri"/>
        <family val="2"/>
        <scheme val="minor"/>
      </rPr>
      <t xml:space="preserve">, please include country code. </t>
    </r>
    <r>
      <rPr>
        <i/>
        <sz val="11"/>
        <rFont val="Calibri"/>
        <family val="2"/>
        <scheme val="minor"/>
      </rPr>
      <t>E.g. +60123456789</t>
    </r>
  </si>
  <si>
    <t>SGD 150.00 per coach per trip - Up to 49 pax/coach</t>
  </si>
  <si>
    <r>
      <t xml:space="preserve">Please submit the remaining </t>
    </r>
    <r>
      <rPr>
        <b/>
        <u/>
        <sz val="11"/>
        <color rgb="FFC00000"/>
        <rFont val="Calibri"/>
        <family val="2"/>
        <scheme val="minor"/>
      </rPr>
      <t>three [3] forms with yellow tabs by Monday, 25 March 2019</t>
    </r>
    <r>
      <rPr>
        <sz val="11"/>
        <color theme="1"/>
        <rFont val="Calibri"/>
        <family val="2"/>
        <scheme val="minor"/>
      </rPr>
      <t xml:space="preserve"> for us to process your reservation.</t>
    </r>
  </si>
  <si>
    <t>Competition Day 2 on Sunday, 7th April 2019</t>
  </si>
  <si>
    <t>Maximum 49 pax per bus. Please submit the Transportation Charter Form (green tab) to complete your booking.</t>
  </si>
  <si>
    <t>How to submit reservation of travel package</t>
  </si>
  <si>
    <r>
      <t xml:space="preserve">For special rates on </t>
    </r>
    <r>
      <rPr>
        <b/>
        <sz val="11"/>
        <color theme="1"/>
        <rFont val="Calibri"/>
        <family val="2"/>
        <scheme val="minor"/>
      </rPr>
      <t>Universal Studios Singapore (USS)</t>
    </r>
    <r>
      <rPr>
        <sz val="11"/>
        <color theme="1"/>
        <rFont val="Calibri"/>
        <family val="2"/>
        <scheme val="minor"/>
      </rPr>
      <t xml:space="preserve"> tickets or a </t>
    </r>
    <r>
      <rPr>
        <b/>
        <sz val="11"/>
        <color theme="1"/>
        <rFont val="Calibri"/>
        <family val="2"/>
        <scheme val="minor"/>
      </rPr>
      <t>package tour</t>
    </r>
    <r>
      <rPr>
        <sz val="11"/>
        <color theme="1"/>
        <rFont val="Calibri"/>
        <family val="2"/>
        <scheme val="minor"/>
      </rPr>
      <t xml:space="preserve"> of Singapore, please contact us via email.</t>
    </r>
  </si>
  <si>
    <r>
      <t xml:space="preserve">1.  Submit complete excel form to </t>
    </r>
    <r>
      <rPr>
        <b/>
        <sz val="11"/>
        <color rgb="FFC00000"/>
        <rFont val="Calibri"/>
        <family val="2"/>
        <scheme val="minor"/>
      </rPr>
      <t>events@aseactivesports.com</t>
    </r>
    <r>
      <rPr>
        <sz val="11"/>
        <color theme="1"/>
        <rFont val="Calibri"/>
        <family val="2"/>
        <scheme val="minor"/>
      </rPr>
      <t xml:space="preserve">
2.  </t>
    </r>
    <r>
      <rPr>
        <b/>
        <u/>
        <sz val="11"/>
        <color theme="1"/>
        <rFont val="Calibri"/>
        <family val="2"/>
        <scheme val="minor"/>
      </rPr>
      <t>First Submission - Red Tabs</t>
    </r>
    <r>
      <rPr>
        <sz val="11"/>
        <color theme="1"/>
        <rFont val="Calibri"/>
        <family val="2"/>
        <scheme val="minor"/>
      </rPr>
      <t xml:space="preserve"> 
      (1) Invoicing Information Form; AND
      (2) Reservation Form
3.  </t>
    </r>
    <r>
      <rPr>
        <b/>
        <u/>
        <sz val="11"/>
        <color theme="1"/>
        <rFont val="Calibri"/>
        <family val="2"/>
        <scheme val="minor"/>
      </rPr>
      <t>Second (Final Submission) - Yellow Tabs</t>
    </r>
    <r>
      <rPr>
        <sz val="11"/>
        <color theme="1"/>
        <rFont val="Calibri"/>
        <family val="2"/>
        <scheme val="minor"/>
      </rPr>
      <t xml:space="preserve">, submit by </t>
    </r>
    <r>
      <rPr>
        <b/>
        <sz val="11"/>
        <color rgb="FFC00000"/>
        <rFont val="Calibri"/>
        <family val="2"/>
        <scheme val="minor"/>
      </rPr>
      <t>Monday, 25 March 2019</t>
    </r>
    <r>
      <rPr>
        <sz val="11"/>
        <color theme="1"/>
        <rFont val="Calibri"/>
        <family val="2"/>
        <scheme val="minor"/>
      </rPr>
      <t xml:space="preserve">:
      (1) Flight Information Form;
      (2) Rooming List; AND
      (3) Land Transfer Form
4.  </t>
    </r>
    <r>
      <rPr>
        <b/>
        <u/>
        <sz val="11"/>
        <color theme="1"/>
        <rFont val="Calibri"/>
        <family val="2"/>
        <scheme val="minor"/>
      </rPr>
      <t>Bus Charter - Green Tab</t>
    </r>
    <r>
      <rPr>
        <sz val="11"/>
        <color theme="1"/>
        <rFont val="Calibri"/>
        <family val="2"/>
        <scheme val="minor"/>
      </rPr>
      <t xml:space="preserve">
      For those who are chartering extra buses (apart from the land transfers 
      provided the Travel Package, please submit the </t>
    </r>
    <r>
      <rPr>
        <b/>
        <sz val="11"/>
        <color rgb="FFC00000"/>
        <rFont val="Calibri"/>
        <family val="2"/>
        <scheme val="minor"/>
      </rPr>
      <t>Transportation Charter Form</t>
    </r>
    <r>
      <rPr>
        <sz val="11"/>
        <color theme="1"/>
        <rFont val="Calibri"/>
        <family val="2"/>
        <scheme val="minor"/>
      </rPr>
      <t xml:space="preserve"> 
      (green tab).</t>
    </r>
  </si>
  <si>
    <t>&lt;-- Your representative organization (e.g. school, gym, club team, studio, etc) name</t>
  </si>
  <si>
    <t>&lt;-- Your 4 or 5-letter account ID used for the online registration</t>
  </si>
  <si>
    <t>&lt;-- As stated on your official identification. No nicknames.</t>
  </si>
  <si>
    <t>&lt;-- Mr, Ms, Mrs, Mdm, Dr, etc</t>
  </si>
  <si>
    <t>&lt;-- Your position in the team. E.g. Coach, Manager, Teacher In-Charge, Officer In-Charge, etc</t>
  </si>
  <si>
    <t>&lt;-- Separate additional email addresses with a space. E.g. one@email.com two@email.com</t>
  </si>
  <si>
    <t>&lt;-- country code - area code - number format   E.g. 1-23-4567890</t>
  </si>
  <si>
    <r>
      <t xml:space="preserve">1.  This form is for booking coach(es) which are </t>
    </r>
    <r>
      <rPr>
        <b/>
        <sz val="11"/>
        <color rgb="FFC00000"/>
        <rFont val="Calibri"/>
        <family val="2"/>
        <scheme val="minor"/>
      </rPr>
      <t>not included in the travel package</t>
    </r>
    <r>
      <rPr>
        <sz val="11"/>
        <rFont val="Calibri"/>
        <family val="2"/>
        <scheme val="minor"/>
      </rPr>
      <t>. E.g. Airport transfer, land transfer to other venues other than competition venue and official hotels, etc</t>
    </r>
  </si>
  <si>
    <r>
      <rPr>
        <sz val="11"/>
        <rFont val="Calibri"/>
        <family val="2"/>
        <scheme val="minor"/>
      </rPr>
      <t xml:space="preserve">7.  </t>
    </r>
    <r>
      <rPr>
        <b/>
        <sz val="11"/>
        <color rgb="FFC00000"/>
        <rFont val="Calibri"/>
        <family val="2"/>
        <scheme val="minor"/>
      </rPr>
      <t>Important Note: Athletes and team entourage who are not included in the no. of pax is not allowed to board the bus.</t>
    </r>
  </si>
  <si>
    <r>
      <t xml:space="preserve">3.  For airport pick-ups, it is advised to set the pick-up time at least </t>
    </r>
    <r>
      <rPr>
        <b/>
        <sz val="11"/>
        <color rgb="FFC00000"/>
        <rFont val="Calibri"/>
        <family val="2"/>
        <scheme val="minor"/>
      </rPr>
      <t>1-2 hours</t>
    </r>
    <r>
      <rPr>
        <sz val="11"/>
        <rFont val="Calibri"/>
        <family val="2"/>
        <scheme val="minor"/>
      </rPr>
      <t xml:space="preserve"> after projected flight arrival. The coach will not wait for more than 20 minutes.</t>
    </r>
  </si>
  <si>
    <t>Session End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</si>
</sst>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7" formatCode="[$-14809]hh:mm;@"/>
    <numFmt numFmtId="170" formatCode="00000000"/>
    <numFmt numFmtId="175" formatCode="[$SGD]\ #,##0.00"/>
    <numFmt numFmtId="178" formatCode="ddd\ d\-mmm\-yy"/>
    <numFmt numFmtId="179" formatCode="dd\-mmm\-yy"/>
    <numFmt numFmtId="182" formatCode="h:mm;@"/>
  </numFmts>
  <fonts count="3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u/>
      <sz val="11"/>
      <color theme="1"/>
      <name val="Calibri"/>
      <family val="2"/>
      <scheme val="minor"/>
    </font>
    <font>
      <b/>
      <u/>
      <sz val="11"/>
      <color rgb="FFC00000"/>
      <name val="Calibri"/>
      <family val="2"/>
      <scheme val="minor"/>
    </font>
    <font>
      <sz val="11"/>
      <color rgb="FFC00000"/>
      <name val="Calibri"/>
      <family val="2"/>
      <scheme val="minor"/>
    </font>
    <font>
      <b/>
      <sz val="11"/>
      <color rgb="FFC00000"/>
      <name val="Calibri"/>
      <family val="2"/>
      <scheme val="minor"/>
    </font>
    <font>
      <i/>
      <sz val="11"/>
      <color theme="0" tint="-0.499984740745262"/>
      <name val="Calibri"/>
      <family val="2"/>
      <scheme val="minor"/>
    </font>
    <font>
      <b/>
      <sz val="14"/>
      <color theme="0"/>
      <name val="Calibri"/>
      <family val="2"/>
      <scheme val="minor"/>
    </font>
    <font>
      <sz val="11"/>
      <color theme="1"/>
      <name val="Wingdings"/>
      <charset val="2"/>
    </font>
    <font>
      <sz val="11"/>
      <color theme="1"/>
      <name val="Calibri"/>
      <family val="2"/>
    </font>
    <font>
      <sz val="11"/>
      <color theme="1"/>
      <name val="Calibri"/>
      <family val="2"/>
      <charset val="2"/>
    </font>
    <font>
      <b/>
      <sz val="14"/>
      <color theme="0"/>
      <name val="Calibri"/>
      <family val="2"/>
    </font>
    <font>
      <b/>
      <sz val="14"/>
      <name val="Calibri"/>
      <family val="2"/>
      <scheme val="minor"/>
    </font>
    <font>
      <b/>
      <sz val="11"/>
      <name val="Calibri"/>
      <family val="2"/>
      <scheme val="minor"/>
    </font>
    <font>
      <sz val="11"/>
      <name val="Calibri"/>
      <family val="2"/>
      <scheme val="minor"/>
    </font>
    <font>
      <sz val="9"/>
      <color theme="0"/>
      <name val="Calibri"/>
      <family val="2"/>
      <scheme val="minor"/>
    </font>
    <font>
      <b/>
      <sz val="9"/>
      <color theme="0"/>
      <name val="Calibri"/>
      <family val="2"/>
      <scheme val="minor"/>
    </font>
    <font>
      <b/>
      <sz val="9"/>
      <color theme="0"/>
      <name val="Arial Narrow"/>
      <family val="2"/>
    </font>
    <font>
      <sz val="9"/>
      <color theme="0"/>
      <name val="Arial Narrow"/>
      <family val="2"/>
    </font>
    <font>
      <b/>
      <sz val="16"/>
      <color theme="0"/>
      <name val="Calibri"/>
      <family val="2"/>
      <scheme val="minor"/>
    </font>
    <font>
      <b/>
      <sz val="12"/>
      <color rgb="FFC00000"/>
      <name val="Calibri"/>
      <family val="2"/>
      <scheme val="minor"/>
    </font>
    <font>
      <i/>
      <sz val="11"/>
      <name val="Calibri"/>
      <family val="2"/>
      <scheme val="minor"/>
    </font>
    <font>
      <sz val="10"/>
      <name val="Calibri"/>
      <family val="2"/>
      <scheme val="minor"/>
    </font>
    <font>
      <b/>
      <sz val="10"/>
      <name val="Calibri"/>
      <family val="2"/>
      <scheme val="minor"/>
    </font>
    <font>
      <i/>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DDDDD"/>
        <bgColor indexed="64"/>
      </patternFill>
    </fill>
    <fill>
      <patternFill patternType="solid">
        <fgColor rgb="FFF8F8F8"/>
        <bgColor indexed="64"/>
      </patternFill>
    </fill>
    <fill>
      <patternFill patternType="solid">
        <fgColor theme="1"/>
        <bgColor indexed="64"/>
      </patternFill>
    </fill>
    <fill>
      <patternFill patternType="solid">
        <fgColor rgb="FFCCFFFF"/>
        <bgColor indexed="64"/>
      </patternFill>
    </fill>
    <fill>
      <patternFill patternType="solid">
        <fgColor rgb="FF3399FF"/>
        <bgColor indexed="64"/>
      </patternFill>
    </fill>
    <fill>
      <patternFill patternType="solid">
        <fgColor rgb="FF99CCFF"/>
        <bgColor indexed="64"/>
      </patternFill>
    </fill>
    <fill>
      <patternFill patternType="solid">
        <fgColor rgb="FFFFFF00"/>
        <bgColor indexed="64"/>
      </patternFill>
    </fill>
  </fills>
  <borders count="56">
    <border>
      <left/>
      <right/>
      <top/>
      <bottom/>
      <diagonal/>
    </border>
    <border>
      <left style="thick">
        <color theme="0"/>
      </left>
      <right style="thick">
        <color theme="0"/>
      </right>
      <top style="thick">
        <color theme="0"/>
      </top>
      <bottom style="thick">
        <color theme="0"/>
      </bottom>
      <diagonal/>
    </border>
    <border>
      <left style="thick">
        <color theme="0"/>
      </left>
      <right/>
      <top/>
      <bottom/>
      <diagonal/>
    </border>
    <border>
      <left/>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n">
        <color rgb="FFDDDDDD"/>
      </right>
      <top/>
      <bottom style="thin">
        <color rgb="FFDDDDDD"/>
      </bottom>
      <diagonal/>
    </border>
    <border>
      <left style="thin">
        <color rgb="FFDDDDDD"/>
      </left>
      <right style="thin">
        <color rgb="FFDDDDDD"/>
      </right>
      <top/>
      <bottom style="thin">
        <color rgb="FFDDDDDD"/>
      </bottom>
      <diagonal/>
    </border>
    <border>
      <left style="thin">
        <color rgb="FFDDDDDD"/>
      </left>
      <right/>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right style="thin">
        <color rgb="FFDDDDDD"/>
      </right>
      <top style="thin">
        <color rgb="FFDDDDDD"/>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1"/>
      </left>
      <right style="thick">
        <color theme="0"/>
      </right>
      <top style="thick">
        <color theme="1"/>
      </top>
      <bottom style="thick">
        <color theme="0"/>
      </bottom>
      <diagonal/>
    </border>
    <border>
      <left style="thick">
        <color theme="0"/>
      </left>
      <right style="thick">
        <color theme="0"/>
      </right>
      <top style="thick">
        <color theme="1"/>
      </top>
      <bottom style="thick">
        <color theme="0"/>
      </bottom>
      <diagonal/>
    </border>
    <border>
      <left style="thick">
        <color theme="0"/>
      </left>
      <right style="thick">
        <color theme="1"/>
      </right>
      <top style="thick">
        <color theme="1"/>
      </top>
      <bottom style="thick">
        <color theme="0"/>
      </bottom>
      <diagonal/>
    </border>
    <border>
      <left style="thick">
        <color theme="1"/>
      </left>
      <right style="thick">
        <color theme="0"/>
      </right>
      <top style="thick">
        <color theme="0"/>
      </top>
      <bottom style="thick">
        <color theme="0"/>
      </bottom>
      <diagonal/>
    </border>
    <border>
      <left/>
      <right style="thick">
        <color theme="1"/>
      </right>
      <top style="thick">
        <color theme="0"/>
      </top>
      <bottom style="thick">
        <color theme="0"/>
      </bottom>
      <diagonal/>
    </border>
    <border>
      <left style="thick">
        <color theme="0"/>
      </left>
      <right style="thick">
        <color theme="1"/>
      </right>
      <top/>
      <bottom style="thick">
        <color theme="0"/>
      </bottom>
      <diagonal/>
    </border>
    <border>
      <left style="thick">
        <color theme="1"/>
      </left>
      <right style="thick">
        <color theme="0"/>
      </right>
      <top style="thick">
        <color theme="0"/>
      </top>
      <bottom style="thick">
        <color theme="1"/>
      </bottom>
      <diagonal/>
    </border>
    <border>
      <left style="thick">
        <color theme="0"/>
      </left>
      <right style="thick">
        <color theme="0"/>
      </right>
      <top/>
      <bottom style="thick">
        <color theme="1"/>
      </bottom>
      <diagonal/>
    </border>
    <border>
      <left style="thick">
        <color theme="0"/>
      </left>
      <right style="thick">
        <color theme="1"/>
      </right>
      <top/>
      <bottom style="thick">
        <color theme="1"/>
      </bottom>
      <diagonal/>
    </border>
    <border>
      <left style="thick">
        <color theme="1"/>
      </left>
      <right/>
      <top style="thick">
        <color theme="0"/>
      </top>
      <bottom style="thick">
        <color theme="0"/>
      </bottom>
      <diagonal/>
    </border>
    <border>
      <left style="thick">
        <color theme="0"/>
      </left>
      <right style="thick">
        <color theme="1"/>
      </right>
      <top style="thick">
        <color theme="0"/>
      </top>
      <bottom style="thick">
        <color theme="0"/>
      </bottom>
      <diagonal/>
    </border>
    <border>
      <left style="thick">
        <color theme="0"/>
      </left>
      <right style="thick">
        <color theme="0"/>
      </right>
      <top style="thick">
        <color theme="0"/>
      </top>
      <bottom style="thick">
        <color theme="1"/>
      </bottom>
      <diagonal/>
    </border>
    <border>
      <left style="thick">
        <color theme="0"/>
      </left>
      <right style="thick">
        <color theme="1"/>
      </right>
      <top style="thick">
        <color theme="0"/>
      </top>
      <bottom style="thick">
        <color theme="1"/>
      </bottom>
      <diagonal/>
    </border>
    <border>
      <left/>
      <right/>
      <top style="thick">
        <color theme="1"/>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0"/>
      </left>
      <right style="thick">
        <color theme="0"/>
      </right>
      <top/>
      <bottom/>
      <diagonal/>
    </border>
    <border>
      <left style="thick">
        <color indexed="64"/>
      </left>
      <right style="thick">
        <color theme="0"/>
      </right>
      <top style="thick">
        <color theme="0"/>
      </top>
      <bottom style="thick">
        <color theme="0"/>
      </bottom>
      <diagonal/>
    </border>
    <border>
      <left style="thick">
        <color auto="1"/>
      </left>
      <right/>
      <top style="thick">
        <color auto="1"/>
      </top>
      <bottom style="thick">
        <color theme="0"/>
      </bottom>
      <diagonal/>
    </border>
    <border>
      <left/>
      <right/>
      <top style="thick">
        <color auto="1"/>
      </top>
      <bottom style="thick">
        <color theme="0"/>
      </bottom>
      <diagonal/>
    </border>
    <border>
      <left/>
      <right style="thick">
        <color auto="1"/>
      </right>
      <top style="thick">
        <color auto="1"/>
      </top>
      <bottom style="thick">
        <color theme="0"/>
      </bottom>
      <diagonal/>
    </border>
    <border>
      <left style="thick">
        <color theme="0"/>
      </left>
      <right style="thick">
        <color auto="1"/>
      </right>
      <top style="thick">
        <color theme="0"/>
      </top>
      <bottom style="thick">
        <color theme="0"/>
      </bottom>
      <diagonal/>
    </border>
    <border>
      <left style="thick">
        <color auto="1"/>
      </left>
      <right style="thick">
        <color theme="0"/>
      </right>
      <top style="thick">
        <color theme="0"/>
      </top>
      <bottom style="thick">
        <color auto="1"/>
      </bottom>
      <diagonal/>
    </border>
    <border>
      <left style="thick">
        <color theme="0"/>
      </left>
      <right style="thick">
        <color theme="0"/>
      </right>
      <top style="thick">
        <color theme="0"/>
      </top>
      <bottom style="thick">
        <color auto="1"/>
      </bottom>
      <diagonal/>
    </border>
    <border>
      <left style="thick">
        <color theme="0"/>
      </left>
      <right style="thick">
        <color auto="1"/>
      </right>
      <top style="thick">
        <color theme="0"/>
      </top>
      <bottom style="thick">
        <color auto="1"/>
      </bottom>
      <diagonal/>
    </border>
  </borders>
  <cellStyleXfs count="1">
    <xf numFmtId="0" fontId="0" fillId="0" borderId="0"/>
  </cellStyleXfs>
  <cellXfs count="295">
    <xf numFmtId="0" fontId="0" fillId="0" borderId="0" xfId="0"/>
    <xf numFmtId="0" fontId="0" fillId="2" borderId="0" xfId="0" applyFill="1" applyAlignment="1">
      <alignment vertical="top"/>
    </xf>
    <xf numFmtId="49" fontId="0" fillId="2" borderId="0" xfId="0" applyNumberFormat="1" applyFill="1" applyAlignment="1">
      <alignment horizontal="center" vertical="top"/>
    </xf>
    <xf numFmtId="49" fontId="0" fillId="2" borderId="0" xfId="0" applyNumberFormat="1" applyFill="1" applyBorder="1" applyAlignment="1">
      <alignment horizontal="center" vertical="top"/>
    </xf>
    <xf numFmtId="0" fontId="0" fillId="2" borderId="10" xfId="0" applyFill="1" applyBorder="1"/>
    <xf numFmtId="175" fontId="0" fillId="2" borderId="11" xfId="0" applyNumberFormat="1" applyFill="1" applyBorder="1" applyAlignment="1">
      <alignment horizontal="center"/>
    </xf>
    <xf numFmtId="175" fontId="0" fillId="2" borderId="12" xfId="0" applyNumberFormat="1" applyFill="1" applyBorder="1" applyAlignment="1">
      <alignment horizontal="center"/>
    </xf>
    <xf numFmtId="0" fontId="0" fillId="2" borderId="13" xfId="0" applyFill="1" applyBorder="1"/>
    <xf numFmtId="0" fontId="0" fillId="4" borderId="10" xfId="0" applyFill="1" applyBorder="1"/>
    <xf numFmtId="175" fontId="0" fillId="4" borderId="11" xfId="0" applyNumberFormat="1" applyFill="1" applyBorder="1" applyAlignment="1">
      <alignment horizontal="center"/>
    </xf>
    <xf numFmtId="175" fontId="0" fillId="4" borderId="12" xfId="0" applyNumberFormat="1" applyFill="1" applyBorder="1" applyAlignment="1">
      <alignment horizontal="center"/>
    </xf>
    <xf numFmtId="0" fontId="5" fillId="9" borderId="0" xfId="0" applyFont="1" applyFill="1" applyBorder="1" applyAlignment="1">
      <alignment horizontal="left"/>
    </xf>
    <xf numFmtId="0" fontId="0" fillId="2" borderId="0" xfId="0" applyFill="1" applyBorder="1"/>
    <xf numFmtId="0" fontId="0" fillId="2" borderId="0" xfId="0" applyFill="1"/>
    <xf numFmtId="0" fontId="0" fillId="2" borderId="0" xfId="0" applyFill="1" applyAlignment="1">
      <alignment horizontal="center"/>
    </xf>
    <xf numFmtId="0" fontId="15" fillId="2" borderId="0" xfId="0" applyFont="1" applyFill="1"/>
    <xf numFmtId="0" fontId="12" fillId="8" borderId="0" xfId="0" applyFont="1" applyFill="1" applyBorder="1" applyAlignment="1">
      <alignment horizontal="left"/>
    </xf>
    <xf numFmtId="0" fontId="0" fillId="2" borderId="0" xfId="0" applyFill="1" applyBorder="1" applyAlignment="1">
      <alignment horizontal="left" wrapText="1"/>
    </xf>
    <xf numFmtId="0" fontId="0" fillId="2" borderId="0" xfId="0" applyFill="1" applyBorder="1" applyAlignment="1">
      <alignment wrapText="1"/>
    </xf>
    <xf numFmtId="0" fontId="0" fillId="8" borderId="0" xfId="0" applyFill="1" applyBorder="1"/>
    <xf numFmtId="0" fontId="16" fillId="8" borderId="0" xfId="0" applyFont="1" applyFill="1" applyBorder="1"/>
    <xf numFmtId="0" fontId="15" fillId="2" borderId="0" xfId="0" applyFont="1" applyFill="1" applyBorder="1"/>
    <xf numFmtId="0" fontId="2" fillId="2" borderId="8" xfId="0" applyFont="1" applyFill="1" applyBorder="1" applyAlignment="1">
      <alignment horizontal="center"/>
    </xf>
    <xf numFmtId="0" fontId="3" fillId="2" borderId="0" xfId="0" applyFont="1" applyFill="1"/>
    <xf numFmtId="0" fontId="2" fillId="2" borderId="7" xfId="0" applyFont="1" applyFill="1" applyBorder="1"/>
    <xf numFmtId="0" fontId="2" fillId="2" borderId="9" xfId="0" applyFont="1" applyFill="1" applyBorder="1" applyAlignment="1">
      <alignment horizontal="center"/>
    </xf>
    <xf numFmtId="175" fontId="0" fillId="2" borderId="0" xfId="0" applyNumberFormat="1" applyFill="1" applyBorder="1" applyAlignment="1">
      <alignment horizontal="left"/>
    </xf>
    <xf numFmtId="0" fontId="0" fillId="3" borderId="0" xfId="0" applyFont="1" applyFill="1" applyBorder="1" applyAlignment="1">
      <alignment horizontal="left" vertical="center"/>
    </xf>
    <xf numFmtId="49" fontId="0" fillId="6" borderId="1" xfId="0" applyNumberFormat="1" applyFont="1" applyFill="1" applyBorder="1" applyAlignment="1">
      <alignment horizontal="left" vertical="center"/>
    </xf>
    <xf numFmtId="49" fontId="0" fillId="6" borderId="1" xfId="0" applyNumberFormat="1"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Border="1" applyAlignment="1">
      <alignment horizontal="center" vertical="center"/>
    </xf>
    <xf numFmtId="0" fontId="3" fillId="7" borderId="14" xfId="0" applyFont="1" applyFill="1" applyBorder="1" applyAlignment="1">
      <alignment horizontal="left" vertical="center"/>
    </xf>
    <xf numFmtId="0" fontId="1"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1" xfId="0" applyFont="1" applyFill="1" applyBorder="1" applyAlignment="1">
      <alignment horizontal="center" vertical="center"/>
    </xf>
    <xf numFmtId="0" fontId="0" fillId="3" borderId="6" xfId="0" applyFont="1" applyFill="1" applyBorder="1" applyAlignment="1">
      <alignment horizontal="left" vertical="center" indent="1"/>
    </xf>
    <xf numFmtId="0" fontId="0" fillId="2" borderId="2" xfId="0" applyFont="1" applyFill="1" applyBorder="1" applyAlignment="1">
      <alignment horizontal="left" vertical="center"/>
    </xf>
    <xf numFmtId="0" fontId="12" fillId="2" borderId="0" xfId="0" applyFont="1" applyFill="1" applyBorder="1" applyAlignment="1">
      <alignment horizontal="center" vertical="center"/>
    </xf>
    <xf numFmtId="0" fontId="0" fillId="2" borderId="17" xfId="0" applyFont="1" applyFill="1" applyBorder="1" applyAlignment="1">
      <alignment horizontal="left" vertical="center"/>
    </xf>
    <xf numFmtId="0" fontId="0" fillId="3" borderId="0" xfId="0" applyFont="1" applyFill="1" applyBorder="1" applyAlignment="1">
      <alignment horizontal="center" vertical="center"/>
    </xf>
    <xf numFmtId="0" fontId="0" fillId="3" borderId="0" xfId="0" applyFont="1" applyFill="1" applyBorder="1" applyAlignment="1">
      <alignment horizontal="right" vertical="center"/>
    </xf>
    <xf numFmtId="0" fontId="0" fillId="2" borderId="0" xfId="0" applyFont="1" applyFill="1" applyBorder="1" applyAlignment="1">
      <alignment horizontal="left" vertical="center" indent="1"/>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wrapText="1"/>
    </xf>
    <xf numFmtId="0" fontId="0" fillId="2" borderId="0" xfId="0" applyFont="1" applyFill="1" applyBorder="1" applyAlignment="1">
      <alignment horizontal="left" vertical="center" wrapText="1"/>
    </xf>
    <xf numFmtId="0" fontId="12"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right" vertical="center"/>
    </xf>
    <xf numFmtId="0" fontId="0" fillId="2" borderId="20" xfId="0" applyFont="1" applyFill="1" applyBorder="1" applyAlignment="1">
      <alignment horizontal="left" vertical="center"/>
    </xf>
    <xf numFmtId="0" fontId="0" fillId="3" borderId="6" xfId="0" applyFont="1" applyFill="1" applyBorder="1" applyAlignment="1">
      <alignment horizontal="left" vertical="center" wrapText="1" indent="1"/>
    </xf>
    <xf numFmtId="0" fontId="0" fillId="2" borderId="21" xfId="0" applyFont="1" applyFill="1" applyBorder="1" applyAlignment="1">
      <alignment horizontal="left" vertical="center"/>
    </xf>
    <xf numFmtId="0" fontId="0" fillId="2" borderId="0" xfId="0" applyFill="1" applyAlignment="1">
      <alignment horizontal="center" vertical="top"/>
    </xf>
    <xf numFmtId="0" fontId="0" fillId="2" borderId="0" xfId="0" applyFill="1" applyAlignment="1">
      <alignment horizontal="left" vertical="top"/>
    </xf>
    <xf numFmtId="0" fontId="10" fillId="2" borderId="0" xfId="0" applyFont="1" applyFill="1" applyAlignment="1">
      <alignment horizontal="left" vertical="top"/>
    </xf>
    <xf numFmtId="49" fontId="0" fillId="6" borderId="1" xfId="0" applyNumberFormat="1" applyFill="1" applyBorder="1" applyAlignment="1">
      <alignment horizontal="center" vertical="top"/>
    </xf>
    <xf numFmtId="49" fontId="18" fillId="3" borderId="0" xfId="0" applyNumberFormat="1" applyFont="1" applyFill="1" applyAlignment="1">
      <alignment horizontal="center" vertical="center"/>
    </xf>
    <xf numFmtId="0" fontId="18" fillId="3" borderId="0" xfId="0" applyNumberFormat="1" applyFont="1" applyFill="1" applyAlignment="1">
      <alignment horizontal="center" vertical="center"/>
    </xf>
    <xf numFmtId="0" fontId="0" fillId="2" borderId="0" xfId="0" applyFont="1" applyFill="1" applyAlignment="1">
      <alignment horizontal="left" vertical="top"/>
    </xf>
    <xf numFmtId="0" fontId="3" fillId="2" borderId="0" xfId="0" applyFont="1" applyFill="1" applyAlignment="1">
      <alignment horizontal="center"/>
    </xf>
    <xf numFmtId="0" fontId="0" fillId="2" borderId="0" xfId="0" applyFont="1" applyFill="1" applyAlignment="1">
      <alignment horizontal="center" vertical="center"/>
    </xf>
    <xf numFmtId="178" fontId="0" fillId="2" borderId="0" xfId="0" applyNumberFormat="1" applyFont="1" applyFill="1" applyAlignment="1">
      <alignment horizontal="center" vertical="center"/>
    </xf>
    <xf numFmtId="175" fontId="0" fillId="2" borderId="0" xfId="0" applyNumberFormat="1" applyFont="1" applyFill="1" applyAlignment="1">
      <alignment horizontal="center" vertical="center"/>
    </xf>
    <xf numFmtId="0" fontId="0" fillId="2" borderId="0" xfId="0" applyFont="1" applyFill="1" applyAlignment="1">
      <alignment vertical="center"/>
    </xf>
    <xf numFmtId="0" fontId="0" fillId="6" borderId="1" xfId="0" applyFont="1" applyFill="1" applyBorder="1" applyAlignment="1" applyProtection="1">
      <alignment horizontal="center" vertical="center"/>
      <protection locked="0"/>
    </xf>
    <xf numFmtId="0" fontId="0" fillId="6" borderId="23" xfId="0" applyFont="1" applyFill="1" applyBorder="1" applyAlignment="1" applyProtection="1">
      <alignment horizontal="center" vertical="center"/>
      <protection locked="0"/>
    </xf>
    <xf numFmtId="178" fontId="0" fillId="6" borderId="23" xfId="0" applyNumberFormat="1" applyFont="1" applyFill="1" applyBorder="1" applyAlignment="1" applyProtection="1">
      <alignment horizontal="center" vertical="center"/>
      <protection locked="0"/>
    </xf>
    <xf numFmtId="49" fontId="0" fillId="2" borderId="0" xfId="0" applyNumberFormat="1" applyFont="1" applyFill="1" applyAlignment="1">
      <alignment horizontal="center"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28" xfId="0" applyFont="1" applyFill="1" applyBorder="1" applyAlignment="1">
      <alignment horizontal="center" vertical="center"/>
    </xf>
    <xf numFmtId="178" fontId="0" fillId="6" borderId="29" xfId="0" applyNumberFormat="1"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178" fontId="0" fillId="6" borderId="31" xfId="0" applyNumberFormat="1" applyFont="1" applyFill="1" applyBorder="1" applyAlignment="1" applyProtection="1">
      <alignment horizontal="center" vertical="center"/>
      <protection locked="0"/>
    </xf>
    <xf numFmtId="178" fontId="0" fillId="6" borderId="32" xfId="0" applyNumberFormat="1" applyFont="1" applyFill="1" applyBorder="1" applyAlignment="1" applyProtection="1">
      <alignment horizontal="center" vertical="center"/>
      <protection locked="0"/>
    </xf>
    <xf numFmtId="178" fontId="0" fillId="2" borderId="0" xfId="0" applyNumberFormat="1" applyFont="1" applyFill="1" applyBorder="1" applyAlignment="1">
      <alignment horizontal="center" vertical="center"/>
    </xf>
    <xf numFmtId="49" fontId="0" fillId="2" borderId="0" xfId="0" applyNumberFormat="1" applyFont="1" applyFill="1" applyBorder="1" applyAlignment="1">
      <alignment horizontal="center" vertical="center"/>
    </xf>
    <xf numFmtId="175" fontId="0"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3" fillId="2" borderId="0" xfId="0" applyFont="1" applyFill="1" applyAlignment="1">
      <alignment horizontal="center" vertical="center"/>
    </xf>
    <xf numFmtId="175" fontId="3" fillId="2" borderId="0" xfId="0" applyNumberFormat="1" applyFont="1" applyFill="1" applyAlignment="1">
      <alignment horizontal="center" vertical="center"/>
    </xf>
    <xf numFmtId="0" fontId="3" fillId="2" borderId="0" xfId="0" applyNumberFormat="1" applyFont="1" applyFill="1" applyAlignment="1">
      <alignment horizontal="center" vertical="center"/>
    </xf>
    <xf numFmtId="0" fontId="20" fillId="2" borderId="0" xfId="0" applyFont="1" applyFill="1" applyAlignment="1">
      <alignment horizontal="center" vertical="center"/>
    </xf>
    <xf numFmtId="0" fontId="20" fillId="2" borderId="0" xfId="0" applyFont="1" applyFill="1" applyAlignment="1">
      <alignment vertical="center"/>
    </xf>
    <xf numFmtId="0" fontId="3" fillId="2" borderId="0" xfId="0" applyFont="1" applyFill="1" applyAlignment="1">
      <alignment horizontal="center" vertical="center" wrapText="1"/>
    </xf>
    <xf numFmtId="0" fontId="3" fillId="2" borderId="0" xfId="0" applyNumberFormat="1" applyFont="1" applyFill="1" applyAlignment="1">
      <alignment horizontal="center" vertical="center" wrapText="1"/>
    </xf>
    <xf numFmtId="0" fontId="21" fillId="2" borderId="0" xfId="0" applyFont="1" applyFill="1" applyAlignment="1">
      <alignment horizontal="center" vertical="center"/>
    </xf>
    <xf numFmtId="175" fontId="20" fillId="2" borderId="0" xfId="0" applyNumberFormat="1" applyFont="1" applyFill="1" applyAlignment="1">
      <alignment horizontal="center" vertical="center"/>
    </xf>
    <xf numFmtId="0" fontId="20" fillId="2" borderId="0" xfId="0" applyFont="1" applyFill="1" applyBorder="1" applyAlignment="1">
      <alignment horizontal="center" vertical="center"/>
    </xf>
    <xf numFmtId="0" fontId="22" fillId="2" borderId="0" xfId="0" applyFont="1" applyFill="1" applyAlignment="1">
      <alignment horizontal="center" vertical="center"/>
    </xf>
    <xf numFmtId="178" fontId="23" fillId="2" borderId="0" xfId="0" applyNumberFormat="1" applyFont="1" applyFill="1" applyAlignment="1">
      <alignment horizontal="center" vertical="center"/>
    </xf>
    <xf numFmtId="178" fontId="0" fillId="3" borderId="0" xfId="0" applyNumberFormat="1" applyFont="1" applyFill="1" applyBorder="1" applyAlignment="1">
      <alignment horizontal="center" vertical="center"/>
    </xf>
    <xf numFmtId="49" fontId="0" fillId="3" borderId="0" xfId="0" applyNumberFormat="1" applyFont="1" applyFill="1" applyBorder="1" applyAlignment="1">
      <alignment horizontal="center" vertical="center"/>
    </xf>
    <xf numFmtId="175" fontId="0" fillId="3" borderId="0" xfId="0" applyNumberFormat="1" applyFont="1" applyFill="1" applyBorder="1" applyAlignment="1">
      <alignment horizontal="center" vertical="center"/>
    </xf>
    <xf numFmtId="0" fontId="0" fillId="3" borderId="0" xfId="0" applyFont="1" applyFill="1" applyBorder="1" applyAlignment="1">
      <alignment vertical="center"/>
    </xf>
    <xf numFmtId="0" fontId="0" fillId="2" borderId="37" xfId="0" applyFont="1" applyFill="1" applyBorder="1" applyAlignment="1">
      <alignment horizontal="center" vertical="center"/>
    </xf>
    <xf numFmtId="178" fontId="0" fillId="2" borderId="37" xfId="0" applyNumberFormat="1" applyFont="1" applyFill="1" applyBorder="1" applyAlignment="1">
      <alignment horizontal="center" vertical="center"/>
    </xf>
    <xf numFmtId="49" fontId="0" fillId="2" borderId="37" xfId="0" applyNumberFormat="1" applyFont="1" applyFill="1" applyBorder="1" applyAlignment="1">
      <alignment horizontal="center" vertical="center"/>
    </xf>
    <xf numFmtId="0" fontId="0" fillId="2" borderId="37" xfId="0" applyFont="1" applyFill="1" applyBorder="1" applyAlignment="1">
      <alignment vertical="center"/>
    </xf>
    <xf numFmtId="0" fontId="3" fillId="7" borderId="39" xfId="0" applyFont="1" applyFill="1" applyBorder="1" applyAlignment="1">
      <alignment vertical="center"/>
    </xf>
    <xf numFmtId="0" fontId="12"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0" fillId="2" borderId="42" xfId="0" applyFont="1" applyFill="1" applyBorder="1" applyAlignment="1">
      <alignment vertical="center"/>
    </xf>
    <xf numFmtId="0" fontId="0" fillId="2" borderId="43" xfId="0" applyFont="1" applyFill="1" applyBorder="1" applyAlignment="1">
      <alignment horizontal="center" vertical="center"/>
    </xf>
    <xf numFmtId="0" fontId="0" fillId="2" borderId="44" xfId="0" applyFont="1" applyFill="1" applyBorder="1" applyAlignment="1">
      <alignment vertical="center"/>
    </xf>
    <xf numFmtId="0" fontId="0" fillId="2" borderId="45" xfId="0" applyFont="1" applyFill="1" applyBorder="1" applyAlignment="1">
      <alignment horizontal="center" vertical="center"/>
    </xf>
    <xf numFmtId="178" fontId="0" fillId="2" borderId="45" xfId="0" applyNumberFormat="1" applyFont="1" applyFill="1" applyBorder="1" applyAlignment="1">
      <alignment horizontal="center" vertical="center"/>
    </xf>
    <xf numFmtId="49" fontId="0" fillId="2" borderId="45" xfId="0" applyNumberFormat="1" applyFont="1" applyFill="1" applyBorder="1" applyAlignment="1">
      <alignment horizontal="center" vertical="center"/>
    </xf>
    <xf numFmtId="175" fontId="0" fillId="2" borderId="45" xfId="0" applyNumberFormat="1" applyFont="1" applyFill="1" applyBorder="1" applyAlignment="1">
      <alignment horizontal="center" vertical="center"/>
    </xf>
    <xf numFmtId="0" fontId="0" fillId="2" borderId="45" xfId="0" applyFont="1" applyFill="1" applyBorder="1" applyAlignment="1">
      <alignment vertical="center"/>
    </xf>
    <xf numFmtId="0" fontId="0" fillId="2" borderId="46" xfId="0" applyFont="1" applyFill="1" applyBorder="1" applyAlignment="1">
      <alignment horizontal="center" vertical="center"/>
    </xf>
    <xf numFmtId="178" fontId="2" fillId="2" borderId="37" xfId="0" applyNumberFormat="1" applyFont="1" applyFill="1" applyBorder="1" applyAlignment="1">
      <alignment horizontal="center" vertical="center"/>
    </xf>
    <xf numFmtId="175" fontId="2" fillId="2" borderId="37" xfId="0" applyNumberFormat="1" applyFont="1" applyFill="1" applyBorder="1" applyAlignment="1">
      <alignment horizontal="center" vertical="center"/>
    </xf>
    <xf numFmtId="175" fontId="2" fillId="9" borderId="38" xfId="0" applyNumberFormat="1" applyFont="1" applyFill="1" applyBorder="1" applyAlignment="1">
      <alignment horizontal="center" vertical="center"/>
    </xf>
    <xf numFmtId="0" fontId="2" fillId="9" borderId="38" xfId="0" applyFont="1" applyFill="1" applyBorder="1" applyAlignment="1">
      <alignment horizontal="center" vertical="center"/>
    </xf>
    <xf numFmtId="0" fontId="2" fillId="3" borderId="24"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30"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5" xfId="0" applyFont="1" applyFill="1" applyBorder="1" applyAlignment="1">
      <alignment horizontal="center" vertical="center" wrapText="1"/>
    </xf>
    <xf numFmtId="178" fontId="2" fillId="3" borderId="25" xfId="0" applyNumberFormat="1" applyFont="1" applyFill="1" applyBorder="1" applyAlignment="1">
      <alignment horizontal="center" vertical="center"/>
    </xf>
    <xf numFmtId="178" fontId="2" fillId="3" borderId="26"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wrapText="1"/>
    </xf>
    <xf numFmtId="175" fontId="2" fillId="3" borderId="25" xfId="0" applyNumberFormat="1" applyFont="1" applyFill="1" applyBorder="1" applyAlignment="1">
      <alignment horizontal="center" vertical="center"/>
    </xf>
    <xf numFmtId="0" fontId="2" fillId="3" borderId="26" xfId="0" applyFont="1" applyFill="1" applyBorder="1" applyAlignment="1">
      <alignment horizontal="center" vertical="center" wrapText="1"/>
    </xf>
    <xf numFmtId="0" fontId="18" fillId="3" borderId="33" xfId="0" applyFont="1" applyFill="1" applyBorder="1" applyAlignment="1">
      <alignment horizontal="left" vertical="center"/>
    </xf>
    <xf numFmtId="0" fontId="18" fillId="3" borderId="5" xfId="0" applyFont="1" applyFill="1" applyBorder="1" applyAlignment="1">
      <alignment vertical="center"/>
    </xf>
    <xf numFmtId="0" fontId="18" fillId="3" borderId="28" xfId="0" applyFont="1" applyFill="1" applyBorder="1" applyAlignment="1">
      <alignment vertical="center"/>
    </xf>
    <xf numFmtId="0" fontId="0" fillId="3" borderId="27" xfId="0" applyNumberFormat="1" applyFont="1" applyFill="1" applyBorder="1" applyAlignment="1">
      <alignment horizontal="center" vertical="center"/>
    </xf>
    <xf numFmtId="175" fontId="0" fillId="3" borderId="1" xfId="0" applyNumberFormat="1" applyFont="1" applyFill="1" applyBorder="1" applyAlignment="1">
      <alignment horizontal="center" vertical="center"/>
    </xf>
    <xf numFmtId="175"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19" fillId="3" borderId="34" xfId="0" applyFont="1" applyFill="1" applyBorder="1" applyAlignment="1">
      <alignment vertical="center"/>
    </xf>
    <xf numFmtId="0" fontId="0" fillId="3" borderId="30" xfId="0" applyNumberFormat="1" applyFont="1" applyFill="1" applyBorder="1" applyAlignment="1">
      <alignment horizontal="center" vertical="center"/>
    </xf>
    <xf numFmtId="175" fontId="0" fillId="3" borderId="35" xfId="0" applyNumberFormat="1" applyFont="1" applyFill="1" applyBorder="1" applyAlignment="1">
      <alignment horizontal="center" vertical="center"/>
    </xf>
    <xf numFmtId="175" fontId="2" fillId="3" borderId="22"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19" fillId="3" borderId="36" xfId="0" applyFont="1" applyFill="1" applyBorder="1" applyAlignment="1">
      <alignment vertical="center"/>
    </xf>
    <xf numFmtId="0" fontId="0" fillId="7" borderId="39" xfId="0" applyFill="1" applyBorder="1"/>
    <xf numFmtId="0" fontId="12" fillId="7" borderId="40" xfId="0" applyFont="1" applyFill="1" applyBorder="1" applyAlignment="1">
      <alignment horizontal="center"/>
    </xf>
    <xf numFmtId="0" fontId="0" fillId="7" borderId="41" xfId="0" applyFill="1" applyBorder="1"/>
    <xf numFmtId="0" fontId="0" fillId="2" borderId="42" xfId="0" applyFill="1" applyBorder="1"/>
    <xf numFmtId="0" fontId="0" fillId="2" borderId="43" xfId="0" applyFill="1" applyBorder="1"/>
    <xf numFmtId="0" fontId="0" fillId="2" borderId="44" xfId="0" applyFill="1" applyBorder="1"/>
    <xf numFmtId="0" fontId="15" fillId="2" borderId="45" xfId="0" applyFont="1" applyFill="1" applyBorder="1"/>
    <xf numFmtId="0" fontId="0" fillId="2" borderId="45" xfId="0" applyFill="1" applyBorder="1"/>
    <xf numFmtId="0" fontId="0" fillId="2" borderId="46" xfId="0" applyFill="1" applyBorder="1"/>
    <xf numFmtId="0" fontId="0" fillId="7" borderId="39" xfId="0" applyFill="1" applyBorder="1" applyAlignment="1">
      <alignment vertical="top"/>
    </xf>
    <xf numFmtId="0" fontId="0" fillId="7" borderId="41" xfId="0" applyFill="1" applyBorder="1" applyAlignment="1">
      <alignment vertical="top"/>
    </xf>
    <xf numFmtId="0" fontId="0" fillId="2" borderId="42" xfId="0" applyFill="1" applyBorder="1" applyAlignment="1">
      <alignment vertical="top"/>
    </xf>
    <xf numFmtId="0" fontId="2" fillId="2" borderId="0" xfId="0" applyFont="1" applyFill="1" applyBorder="1" applyAlignment="1">
      <alignment horizontal="center" vertical="top"/>
    </xf>
    <xf numFmtId="0" fontId="0" fillId="2" borderId="43" xfId="0" applyFill="1" applyBorder="1" applyAlignment="1">
      <alignment vertical="top"/>
    </xf>
    <xf numFmtId="0" fontId="0" fillId="2" borderId="0" xfId="0" applyFill="1" applyBorder="1" applyAlignment="1">
      <alignment horizontal="center" vertical="top"/>
    </xf>
    <xf numFmtId="0" fontId="0" fillId="2" borderId="44" xfId="0" applyFill="1" applyBorder="1" applyAlignment="1">
      <alignment vertical="top"/>
    </xf>
    <xf numFmtId="0" fontId="0" fillId="2" borderId="45" xfId="0" applyFill="1" applyBorder="1" applyAlignment="1">
      <alignment horizontal="center" vertical="top"/>
    </xf>
    <xf numFmtId="0" fontId="0" fillId="2" borderId="45" xfId="0" applyFill="1" applyBorder="1" applyAlignment="1">
      <alignment vertical="top"/>
    </xf>
    <xf numFmtId="49" fontId="0" fillId="2" borderId="45" xfId="0" applyNumberFormat="1" applyFill="1" applyBorder="1" applyAlignment="1">
      <alignment horizontal="center" vertical="top"/>
    </xf>
    <xf numFmtId="0" fontId="0" fillId="2" borderId="46" xfId="0" applyFill="1" applyBorder="1" applyAlignment="1">
      <alignment vertical="top"/>
    </xf>
    <xf numFmtId="0" fontId="24" fillId="7" borderId="40" xfId="0" applyFont="1" applyFill="1" applyBorder="1" applyAlignment="1">
      <alignment horizontal="center" vertical="top"/>
    </xf>
    <xf numFmtId="0" fontId="2" fillId="3" borderId="0" xfId="0" applyFont="1" applyFill="1" applyBorder="1" applyAlignment="1">
      <alignment horizontal="center" vertical="top"/>
    </xf>
    <xf numFmtId="49" fontId="2" fillId="3" borderId="0" xfId="0" applyNumberFormat="1" applyFont="1" applyFill="1" applyBorder="1" applyAlignment="1">
      <alignment horizontal="center" vertical="top"/>
    </xf>
    <xf numFmtId="0" fontId="0" fillId="3" borderId="0" xfId="0" applyFill="1" applyBorder="1" applyAlignment="1">
      <alignment horizontal="center" vertical="top"/>
    </xf>
    <xf numFmtId="0" fontId="6" fillId="3" borderId="0" xfId="0" applyFont="1" applyFill="1" applyBorder="1" applyAlignment="1">
      <alignment horizontal="center" vertical="top"/>
    </xf>
    <xf numFmtId="167" fontId="6" fillId="3" borderId="0" xfId="0" applyNumberFormat="1" applyFont="1" applyFill="1" applyBorder="1" applyAlignment="1">
      <alignment horizontal="center" vertical="top" wrapText="1"/>
    </xf>
    <xf numFmtId="49" fontId="4" fillId="3" borderId="0" xfId="0" applyNumberFormat="1" applyFont="1" applyFill="1" applyBorder="1" applyAlignment="1">
      <alignment horizontal="center" vertical="top" wrapText="1"/>
    </xf>
    <xf numFmtId="49" fontId="0" fillId="6" borderId="23" xfId="0" applyNumberFormat="1" applyFill="1" applyBorder="1" applyAlignment="1">
      <alignment horizontal="center" vertical="top"/>
    </xf>
    <xf numFmtId="0" fontId="2" fillId="3" borderId="47" xfId="0" applyFont="1" applyFill="1" applyBorder="1" applyAlignment="1">
      <alignment horizontal="center" vertical="top"/>
    </xf>
    <xf numFmtId="170" fontId="2" fillId="3" borderId="47" xfId="0" applyNumberFormat="1" applyFont="1" applyFill="1" applyBorder="1" applyAlignment="1">
      <alignment horizontal="center" vertical="top"/>
    </xf>
    <xf numFmtId="49" fontId="2" fillId="3" borderId="47" xfId="0" applyNumberFormat="1" applyFont="1" applyFill="1" applyBorder="1" applyAlignment="1">
      <alignment horizontal="center" vertical="top"/>
    </xf>
    <xf numFmtId="0" fontId="0" fillId="3" borderId="23" xfId="0" applyFill="1" applyBorder="1" applyAlignment="1">
      <alignment horizontal="center" vertical="top"/>
    </xf>
    <xf numFmtId="0" fontId="6" fillId="3" borderId="23" xfId="0" applyFont="1" applyFill="1" applyBorder="1" applyAlignment="1">
      <alignment horizontal="center" vertical="top"/>
    </xf>
    <xf numFmtId="167" fontId="6" fillId="3" borderId="23" xfId="0" applyNumberFormat="1" applyFont="1" applyFill="1" applyBorder="1" applyAlignment="1">
      <alignment horizontal="center" vertical="top" wrapText="1"/>
    </xf>
    <xf numFmtId="170" fontId="6" fillId="3" borderId="23" xfId="0" applyNumberFormat="1" applyFont="1" applyFill="1" applyBorder="1" applyAlignment="1">
      <alignment horizontal="center" vertical="top" wrapText="1"/>
    </xf>
    <xf numFmtId="49" fontId="4" fillId="3" borderId="23" xfId="0" applyNumberFormat="1" applyFont="1" applyFill="1" applyBorder="1" applyAlignment="1">
      <alignment horizontal="center" vertical="top" wrapText="1"/>
    </xf>
    <xf numFmtId="0" fontId="0" fillId="3" borderId="1" xfId="0" applyFill="1" applyBorder="1" applyAlignment="1">
      <alignment horizontal="center" vertical="top"/>
    </xf>
    <xf numFmtId="0" fontId="0" fillId="2" borderId="0" xfId="0" applyFont="1" applyFill="1" applyAlignment="1">
      <alignment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11" fillId="2" borderId="0" xfId="0" applyFont="1" applyFill="1" applyBorder="1" applyAlignment="1">
      <alignment horizontal="left" vertical="top"/>
    </xf>
    <xf numFmtId="0" fontId="0" fillId="2" borderId="42" xfId="0" applyFont="1" applyFill="1" applyBorder="1" applyAlignment="1">
      <alignment vertical="top"/>
    </xf>
    <xf numFmtId="0" fontId="0" fillId="2" borderId="43" xfId="0" applyFont="1" applyFill="1" applyBorder="1" applyAlignment="1">
      <alignment vertical="top"/>
    </xf>
    <xf numFmtId="0" fontId="0" fillId="2" borderId="48" xfId="0" applyFill="1" applyBorder="1" applyAlignment="1">
      <alignment vertical="top"/>
    </xf>
    <xf numFmtId="0" fontId="25" fillId="2" borderId="0" xfId="0" applyFont="1" applyFill="1" applyAlignment="1">
      <alignment horizontal="center" vertical="center"/>
    </xf>
    <xf numFmtId="49" fontId="1" fillId="5" borderId="0" xfId="0" applyNumberFormat="1" applyFont="1" applyFill="1" applyAlignment="1">
      <alignment horizontal="center" vertical="center"/>
    </xf>
    <xf numFmtId="0" fontId="1" fillId="5" borderId="0" xfId="0" applyNumberFormat="1" applyFont="1" applyFill="1" applyAlignment="1">
      <alignment horizontal="left" vertical="center" indent="1"/>
    </xf>
    <xf numFmtId="0" fontId="0" fillId="2" borderId="0" xfId="0" applyFont="1" applyFill="1" applyAlignment="1" applyProtection="1">
      <alignment vertical="center"/>
    </xf>
    <xf numFmtId="178" fontId="10" fillId="2" borderId="0" xfId="0" applyNumberFormat="1" applyFont="1" applyFill="1" applyAlignment="1" applyProtection="1">
      <alignment horizontal="left" vertical="center" indent="1"/>
    </xf>
    <xf numFmtId="0" fontId="0" fillId="2" borderId="0" xfId="0" applyFont="1" applyFill="1" applyAlignment="1" applyProtection="1">
      <alignment horizontal="center" vertical="center"/>
    </xf>
    <xf numFmtId="178" fontId="0" fillId="2" borderId="0" xfId="0" applyNumberFormat="1" applyFont="1" applyFill="1" applyAlignment="1" applyProtection="1">
      <alignment horizontal="center" vertical="center"/>
    </xf>
    <xf numFmtId="49" fontId="0" fillId="2" borderId="0" xfId="0" applyNumberFormat="1" applyFont="1" applyFill="1" applyAlignment="1" applyProtection="1">
      <alignment horizontal="center" vertical="center"/>
    </xf>
    <xf numFmtId="175" fontId="0" fillId="2" borderId="0" xfId="0" applyNumberFormat="1" applyFont="1" applyFill="1" applyAlignment="1" applyProtection="1">
      <alignment horizontal="center" vertical="center"/>
    </xf>
    <xf numFmtId="49" fontId="1" fillId="5" borderId="0" xfId="0" applyNumberFormat="1" applyFont="1" applyFill="1" applyAlignment="1" applyProtection="1">
      <alignment horizontal="center" vertical="center"/>
    </xf>
    <xf numFmtId="0" fontId="1" fillId="5" borderId="0" xfId="0" applyNumberFormat="1" applyFont="1" applyFill="1" applyAlignment="1" applyProtection="1">
      <alignment horizontal="left" vertical="center" indent="1"/>
    </xf>
    <xf numFmtId="0" fontId="12" fillId="7" borderId="0" xfId="0" applyFont="1" applyFill="1" applyAlignment="1" applyProtection="1">
      <alignment horizontal="center" vertical="center"/>
    </xf>
    <xf numFmtId="0" fontId="12" fillId="8" borderId="49" xfId="0" applyFont="1" applyFill="1" applyBorder="1" applyAlignment="1" applyProtection="1">
      <alignment horizontal="center" vertical="center"/>
    </xf>
    <xf numFmtId="0" fontId="12" fillId="8" borderId="50" xfId="0" applyFont="1" applyFill="1" applyBorder="1" applyAlignment="1" applyProtection="1">
      <alignment horizontal="center" vertical="center"/>
    </xf>
    <xf numFmtId="0" fontId="12" fillId="8" borderId="51" xfId="0" applyFont="1" applyFill="1" applyBorder="1" applyAlignment="1" applyProtection="1">
      <alignment horizontal="center" vertical="center"/>
    </xf>
    <xf numFmtId="178" fontId="0" fillId="2" borderId="0" xfId="0" applyNumberFormat="1" applyFont="1" applyFill="1" applyAlignment="1" applyProtection="1">
      <alignment horizontal="left" vertical="center" indent="1"/>
    </xf>
    <xf numFmtId="175" fontId="5" fillId="6" borderId="0" xfId="0" applyNumberFormat="1" applyFont="1" applyFill="1" applyAlignment="1" applyProtection="1">
      <alignment horizontal="center" vertical="center"/>
    </xf>
    <xf numFmtId="0" fontId="2" fillId="3" borderId="48"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178" fontId="2" fillId="3" borderId="52" xfId="0" applyNumberFormat="1"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178" fontId="0" fillId="3" borderId="1" xfId="0" applyNumberFormat="1" applyFont="1" applyFill="1" applyBorder="1" applyAlignment="1" applyProtection="1">
      <alignment horizontal="center" vertical="center"/>
    </xf>
    <xf numFmtId="175" fontId="2" fillId="3" borderId="52" xfId="0" applyNumberFormat="1" applyFont="1" applyFill="1" applyBorder="1" applyAlignment="1" applyProtection="1">
      <alignment horizontal="center" vertical="center"/>
    </xf>
    <xf numFmtId="175" fontId="2" fillId="3" borderId="0" xfId="0" applyNumberFormat="1" applyFont="1" applyFill="1" applyAlignment="1" applyProtection="1">
      <alignment horizontal="center" vertical="center"/>
    </xf>
    <xf numFmtId="175" fontId="7" fillId="2" borderId="0" xfId="0" applyNumberFormat="1" applyFont="1" applyFill="1" applyAlignment="1" applyProtection="1">
      <alignment horizontal="left" vertical="center" indent="2"/>
    </xf>
    <xf numFmtId="175" fontId="0" fillId="2" borderId="0" xfId="0" applyNumberFormat="1" applyFont="1" applyFill="1" applyAlignment="1" applyProtection="1">
      <alignment horizontal="left" vertical="center" indent="2"/>
    </xf>
    <xf numFmtId="0" fontId="0" fillId="3" borderId="53" xfId="0" applyFont="1" applyFill="1" applyBorder="1" applyAlignment="1" applyProtection="1">
      <alignment horizontal="center" vertical="center"/>
    </xf>
    <xf numFmtId="178" fontId="0" fillId="3" borderId="54" xfId="0" applyNumberFormat="1" applyFont="1" applyFill="1" applyBorder="1" applyAlignment="1" applyProtection="1">
      <alignment horizontal="center" vertical="center"/>
    </xf>
    <xf numFmtId="0" fontId="2" fillId="9" borderId="54" xfId="0" applyFont="1" applyFill="1" applyBorder="1" applyAlignment="1" applyProtection="1">
      <alignment horizontal="center" vertical="center"/>
    </xf>
    <xf numFmtId="175" fontId="2" fillId="9" borderId="55" xfId="0" applyNumberFormat="1" applyFont="1" applyFill="1" applyBorder="1" applyAlignment="1" applyProtection="1">
      <alignment horizontal="center" vertical="center"/>
    </xf>
    <xf numFmtId="49" fontId="12" fillId="8" borderId="49" xfId="0" applyNumberFormat="1" applyFont="1" applyFill="1" applyBorder="1" applyAlignment="1" applyProtection="1">
      <alignment horizontal="center" vertical="center"/>
    </xf>
    <xf numFmtId="49" fontId="12" fillId="8" borderId="50" xfId="0" applyNumberFormat="1" applyFont="1" applyFill="1" applyBorder="1" applyAlignment="1" applyProtection="1">
      <alignment horizontal="center" vertical="center"/>
    </xf>
    <xf numFmtId="49" fontId="12" fillId="8" borderId="51" xfId="0" applyNumberFormat="1" applyFont="1" applyFill="1" applyBorder="1" applyAlignment="1" applyProtection="1">
      <alignment horizontal="center" vertical="center"/>
    </xf>
    <xf numFmtId="0" fontId="2" fillId="3" borderId="52" xfId="0" applyFont="1" applyFill="1" applyBorder="1" applyAlignment="1" applyProtection="1">
      <alignment horizontal="center" vertical="center" wrapText="1"/>
    </xf>
    <xf numFmtId="175" fontId="0" fillId="2" borderId="42" xfId="0" applyNumberFormat="1" applyFont="1" applyFill="1" applyBorder="1" applyAlignment="1" applyProtection="1">
      <alignment horizontal="left" vertical="center" wrapText="1" indent="2"/>
    </xf>
    <xf numFmtId="175" fontId="0" fillId="2" borderId="0" xfId="0" applyNumberFormat="1" applyFont="1" applyFill="1" applyAlignment="1" applyProtection="1">
      <alignment horizontal="left" vertical="center" wrapText="1" indent="2"/>
    </xf>
    <xf numFmtId="0" fontId="0" fillId="3" borderId="1" xfId="0" applyFont="1" applyFill="1" applyBorder="1" applyAlignment="1" applyProtection="1">
      <alignment horizontal="center" vertical="center"/>
    </xf>
    <xf numFmtId="175" fontId="2" fillId="3" borderId="52" xfId="0" applyNumberFormat="1" applyFont="1" applyFill="1" applyBorder="1" applyAlignment="1" applyProtection="1">
      <alignment horizontal="center" vertical="center" wrapText="1"/>
    </xf>
    <xf numFmtId="175" fontId="2" fillId="2" borderId="0" xfId="0" applyNumberFormat="1" applyFont="1" applyFill="1" applyAlignment="1" applyProtection="1">
      <alignment horizontal="left" vertical="center" indent="2"/>
    </xf>
    <xf numFmtId="175" fontId="2" fillId="2" borderId="42" xfId="0" applyNumberFormat="1" applyFont="1" applyFill="1" applyBorder="1" applyAlignment="1" applyProtection="1">
      <alignment horizontal="left" vertical="center" indent="2"/>
    </xf>
    <xf numFmtId="175" fontId="2" fillId="2" borderId="0" xfId="0" applyNumberFormat="1" applyFont="1" applyFill="1" applyAlignment="1" applyProtection="1">
      <alignment horizontal="left" vertical="center" indent="2"/>
    </xf>
    <xf numFmtId="0" fontId="2" fillId="2" borderId="0" xfId="0" applyFont="1" applyFill="1" applyAlignment="1" applyProtection="1">
      <alignment horizontal="left" vertical="center" indent="2"/>
    </xf>
    <xf numFmtId="175" fontId="0" fillId="2" borderId="42" xfId="0" applyNumberFormat="1" applyFont="1" applyFill="1" applyBorder="1" applyAlignment="1" applyProtection="1">
      <alignment horizontal="left" vertical="center" indent="2"/>
    </xf>
    <xf numFmtId="175" fontId="0" fillId="2" borderId="0" xfId="0" applyNumberFormat="1" applyFont="1" applyFill="1" applyAlignment="1" applyProtection="1">
      <alignment horizontal="left" vertical="center" indent="2"/>
    </xf>
    <xf numFmtId="0" fontId="0" fillId="2" borderId="0" xfId="0" applyFont="1" applyFill="1" applyAlignment="1" applyProtection="1">
      <alignment horizontal="left" vertical="center" indent="2"/>
    </xf>
    <xf numFmtId="175" fontId="0" fillId="2" borderId="0" xfId="0" applyNumberFormat="1" applyFont="1" applyFill="1" applyBorder="1" applyAlignment="1" applyProtection="1">
      <alignment horizontal="left" vertical="center" wrapText="1" indent="2"/>
    </xf>
    <xf numFmtId="0" fontId="3" fillId="2" borderId="0" xfId="0" applyFont="1" applyFill="1" applyAlignment="1">
      <alignment vertical="center"/>
    </xf>
    <xf numFmtId="0" fontId="3" fillId="2" borderId="0" xfId="0" applyFont="1" applyFill="1" applyAlignment="1" applyProtection="1">
      <alignment horizontal="center" vertical="center"/>
    </xf>
    <xf numFmtId="175" fontId="3"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center" vertical="center"/>
    </xf>
    <xf numFmtId="0" fontId="3" fillId="2" borderId="0" xfId="0" applyFont="1" applyFill="1" applyAlignment="1" applyProtection="1">
      <alignment vertical="center"/>
    </xf>
    <xf numFmtId="178" fontId="23" fillId="2" borderId="0" xfId="0" applyNumberFormat="1" applyFont="1" applyFill="1" applyAlignment="1" applyProtection="1">
      <alignment horizontal="center" vertical="center"/>
    </xf>
    <xf numFmtId="0" fontId="20" fillId="2" borderId="0" xfId="0" applyFont="1" applyFill="1" applyAlignment="1" applyProtection="1">
      <alignment vertical="center"/>
    </xf>
    <xf numFmtId="0" fontId="20" fillId="2" borderId="0" xfId="0" applyFont="1" applyFill="1" applyAlignment="1" applyProtection="1">
      <alignment horizontal="center" vertical="center"/>
    </xf>
    <xf numFmtId="179" fontId="0" fillId="6" borderId="1" xfId="0" applyNumberFormat="1" applyFill="1" applyBorder="1" applyAlignment="1">
      <alignment horizontal="center" vertical="top"/>
    </xf>
    <xf numFmtId="167" fontId="0" fillId="6" borderId="1" xfId="0" applyNumberFormat="1" applyFill="1" applyBorder="1" applyAlignment="1">
      <alignment horizontal="center" vertical="top"/>
    </xf>
    <xf numFmtId="0" fontId="0" fillId="6" borderId="1" xfId="0" applyFill="1" applyBorder="1" applyAlignment="1">
      <alignment horizontal="center" vertical="top"/>
    </xf>
    <xf numFmtId="49" fontId="1" fillId="2" borderId="0" xfId="0" applyNumberFormat="1" applyFont="1" applyFill="1" applyAlignment="1">
      <alignment horizontal="center" vertical="center"/>
    </xf>
    <xf numFmtId="0" fontId="10" fillId="2" borderId="0" xfId="0" applyFont="1" applyFill="1" applyAlignment="1">
      <alignment horizontal="center" vertical="top"/>
    </xf>
    <xf numFmtId="0" fontId="0" fillId="6" borderId="1" xfId="0" applyNumberFormat="1" applyFill="1" applyBorder="1" applyAlignment="1">
      <alignment horizontal="center" vertical="top"/>
    </xf>
    <xf numFmtId="0" fontId="9" fillId="2" borderId="45" xfId="0" applyFont="1" applyFill="1" applyBorder="1" applyAlignment="1">
      <alignment horizontal="center" vertical="top"/>
    </xf>
    <xf numFmtId="170" fontId="0" fillId="2" borderId="0" xfId="0" applyNumberFormat="1" applyFill="1" applyAlignment="1">
      <alignment horizontal="center" vertical="top"/>
    </xf>
    <xf numFmtId="49" fontId="18" fillId="2" borderId="0" xfId="0" applyNumberFormat="1" applyFont="1" applyFill="1" applyAlignment="1">
      <alignment horizontal="center" vertical="center"/>
    </xf>
    <xf numFmtId="0" fontId="19" fillId="2" borderId="0" xfId="0" applyFont="1" applyFill="1" applyAlignment="1">
      <alignment horizontal="center" vertical="center"/>
    </xf>
    <xf numFmtId="0" fontId="0" fillId="6" borderId="23" xfId="0" applyFill="1" applyBorder="1" applyAlignment="1">
      <alignment horizontal="center" vertical="top"/>
    </xf>
    <xf numFmtId="0" fontId="0" fillId="6" borderId="23" xfId="0" applyNumberFormat="1" applyFill="1" applyBorder="1" applyAlignment="1">
      <alignment horizontal="center" vertical="top"/>
    </xf>
    <xf numFmtId="170" fontId="0" fillId="6" borderId="23" xfId="0" applyNumberFormat="1" applyFill="1" applyBorder="1" applyAlignment="1">
      <alignment horizontal="center" vertical="top"/>
    </xf>
    <xf numFmtId="170" fontId="0" fillId="6" borderId="1" xfId="0" applyNumberFormat="1" applyFill="1" applyBorder="1" applyAlignment="1">
      <alignment horizontal="center" vertical="top"/>
    </xf>
    <xf numFmtId="170" fontId="0" fillId="2" borderId="45" xfId="0" applyNumberFormat="1" applyFill="1" applyBorder="1" applyAlignment="1">
      <alignment horizontal="center" vertical="top"/>
    </xf>
    <xf numFmtId="0" fontId="27" fillId="2" borderId="0" xfId="0" applyFont="1" applyFill="1" applyBorder="1" applyAlignment="1">
      <alignment horizontal="left" vertical="center"/>
    </xf>
    <xf numFmtId="0" fontId="27" fillId="2" borderId="0"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182" fontId="19" fillId="6" borderId="1" xfId="0" applyNumberFormat="1" applyFont="1" applyFill="1" applyBorder="1" applyAlignment="1">
      <alignment horizontal="center" vertical="center" wrapText="1"/>
    </xf>
    <xf numFmtId="18" fontId="19" fillId="6" borderId="1" xfId="0" applyNumberFormat="1"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182" fontId="29" fillId="3" borderId="1" xfId="0" applyNumberFormat="1" applyFont="1" applyFill="1" applyBorder="1" applyAlignment="1">
      <alignment horizontal="center" vertical="center" wrapText="1"/>
    </xf>
    <xf numFmtId="18" fontId="29" fillId="3" borderId="1" xfId="0" applyNumberFormat="1" applyFont="1" applyFill="1" applyBorder="1" applyAlignment="1">
      <alignment horizontal="center" vertical="center" wrapText="1"/>
    </xf>
    <xf numFmtId="49" fontId="29" fillId="3" borderId="1" xfId="0" applyNumberFormat="1" applyFont="1" applyFill="1" applyBorder="1" applyAlignment="1">
      <alignment horizontal="center" vertical="center" wrapText="1"/>
    </xf>
    <xf numFmtId="179" fontId="19" fillId="6" borderId="1" xfId="0" applyNumberFormat="1" applyFont="1" applyFill="1" applyBorder="1" applyAlignment="1">
      <alignment horizontal="center" vertical="center" wrapText="1"/>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27" fillId="3" borderId="0" xfId="0" applyFont="1" applyFill="1" applyBorder="1" applyAlignment="1">
      <alignment horizontal="left" vertical="center"/>
    </xf>
    <xf numFmtId="0" fontId="18" fillId="3" borderId="0" xfId="0" applyFont="1" applyFill="1" applyBorder="1" applyAlignment="1">
      <alignment horizontal="left" vertical="top"/>
    </xf>
    <xf numFmtId="0" fontId="19" fillId="3" borderId="0" xfId="0" applyFont="1" applyFill="1" applyBorder="1" applyAlignment="1">
      <alignment horizontal="left" vertical="top" indent="1"/>
    </xf>
    <xf numFmtId="0" fontId="27" fillId="3" borderId="0" xfId="0" applyFont="1" applyFill="1" applyBorder="1" applyAlignment="1">
      <alignment horizontal="left" vertical="center" indent="1"/>
    </xf>
    <xf numFmtId="0" fontId="18" fillId="3" borderId="0" xfId="0" applyFont="1" applyFill="1" applyBorder="1" applyAlignment="1">
      <alignment horizontal="left" vertical="top" indent="1"/>
    </xf>
    <xf numFmtId="0" fontId="12" fillId="7" borderId="3" xfId="0" applyFont="1" applyFill="1" applyBorder="1" applyAlignment="1">
      <alignment horizontal="center" vertical="center"/>
    </xf>
    <xf numFmtId="0" fontId="11" fillId="2" borderId="45" xfId="0" applyFont="1" applyFill="1" applyBorder="1" applyAlignment="1">
      <alignment horizontal="left" vertical="top"/>
    </xf>
    <xf numFmtId="0" fontId="24" fillId="2" borderId="0" xfId="0" applyFont="1" applyFill="1" applyBorder="1" applyAlignment="1">
      <alignment horizontal="center" vertical="top"/>
    </xf>
    <xf numFmtId="0" fontId="10" fillId="3" borderId="0" xfId="0" applyFont="1" applyFill="1" applyBorder="1" applyAlignment="1">
      <alignment horizontal="left" vertical="center"/>
    </xf>
    <xf numFmtId="0" fontId="10" fillId="2" borderId="0" xfId="0" applyFont="1" applyFill="1" applyAlignment="1" applyProtection="1">
      <alignment horizontal="left" vertical="center" wrapText="1" indent="2"/>
    </xf>
    <xf numFmtId="0" fontId="10" fillId="2" borderId="45" xfId="0" applyFont="1" applyFill="1" applyBorder="1" applyAlignment="1">
      <alignment horizontal="right" vertical="top"/>
    </xf>
    <xf numFmtId="0" fontId="12" fillId="7" borderId="40" xfId="0" applyFont="1" applyFill="1" applyBorder="1" applyAlignment="1">
      <alignment horizontal="center"/>
    </xf>
    <xf numFmtId="0" fontId="0" fillId="7" borderId="41" xfId="0" applyFill="1" applyBorder="1" applyAlignment="1">
      <alignment horizontal="center"/>
    </xf>
    <xf numFmtId="0" fontId="0" fillId="2" borderId="0" xfId="0" applyFill="1" applyBorder="1" applyAlignment="1">
      <alignment horizontal="left" vertical="top" wrapText="1"/>
    </xf>
    <xf numFmtId="0" fontId="0" fillId="2" borderId="43" xfId="0" applyFill="1" applyBorder="1" applyAlignment="1">
      <alignment horizontal="center"/>
    </xf>
    <xf numFmtId="0" fontId="0" fillId="2" borderId="46" xfId="0" applyFill="1" applyBorder="1" applyAlignment="1">
      <alignment horizontal="center"/>
    </xf>
    <xf numFmtId="0" fontId="0" fillId="2" borderId="45" xfId="0" applyFill="1" applyBorder="1" applyAlignment="1">
      <alignment horizontal="left" vertical="top" wrapText="1"/>
    </xf>
    <xf numFmtId="0" fontId="2" fillId="2" borderId="0" xfId="0" applyFont="1" applyFill="1" applyBorder="1"/>
    <xf numFmtId="49" fontId="0" fillId="2" borderId="0" xfId="0" applyNumberFormat="1" applyFont="1" applyFill="1" applyBorder="1" applyAlignment="1">
      <alignment horizontal="center" vertical="center"/>
    </xf>
    <xf numFmtId="15" fontId="29"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99FF"/>
      <color rgb="FFDDDDDD"/>
      <color rgb="FFCCFFFF"/>
      <color rgb="FF99CCFF"/>
      <color rgb="FFFFFFCC"/>
      <color rgb="FFEAEAEA"/>
      <color rgb="FFF8F8F8"/>
      <color rgb="FF00FF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53360</xdr:colOff>
      <xdr:row>1</xdr:row>
      <xdr:rowOff>76199</xdr:rowOff>
    </xdr:from>
    <xdr:to>
      <xdr:col>6</xdr:col>
      <xdr:colOff>579120</xdr:colOff>
      <xdr:row>2</xdr:row>
      <xdr:rowOff>7620</xdr:rowOff>
    </xdr:to>
    <xdr:pic>
      <xdr:nvPicPr>
        <xdr:cNvPr id="4" name="Picture 3">
          <a:extLst>
            <a:ext uri="{FF2B5EF4-FFF2-40B4-BE49-F238E27FC236}">
              <a16:creationId xmlns:a16="http://schemas.microsoft.com/office/drawing/2014/main" id="{2E212309-1A97-472D-8F51-F1911397A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8180" y="304799"/>
          <a:ext cx="2674600" cy="17602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er%20Aspire%204736G/ABC/Events/2016%20ACIC%20&amp;%20CASNCC/Travel%20Package/Accommodations%20Reservation%20Form%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er%20Aspire%204736G/ABC/Events/2017%20ACIC%20&amp;%20CASNCC/Travel%20Package/2017%20Transportation%20Reservation%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er%20Aspire%204736G/ABC/Events/2018%20ACIC%20&amp;%20CASNCC/Travel%20Package/Travel%20Package/2018%20Transportation%20Reservation%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er%20Aspire%204736G/ABC/Events/2017%20ACIC%20&amp;%20CASNCC/Travel%20Package/2017%20Accommodation%20Reserv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Billing"/>
      <sheetName val="Accommodations"/>
      <sheetName val="Refer"/>
    </sheetNames>
    <sheetDataSet>
      <sheetData sheetId="0"/>
      <sheetData sheetId="1"/>
      <sheetData sheetId="2"/>
      <sheetData sheetId="3">
        <row r="3">
          <cell r="C3" t="str">
            <v>Quad (4 pax / room)</v>
          </cell>
          <cell r="D3" t="str">
            <v>Triple (3 pax / room)</v>
          </cell>
          <cell r="E3" t="str">
            <v>Double (2 pax / room)</v>
          </cell>
          <cell r="F3" t="str">
            <v>Single (1 pax / room)</v>
          </cell>
          <cell r="H3">
            <v>42459</v>
          </cell>
          <cell r="I3">
            <v>42463</v>
          </cell>
        </row>
        <row r="4">
          <cell r="H4">
            <v>42460</v>
          </cell>
          <cell r="I4">
            <v>42464</v>
          </cell>
        </row>
        <row r="5">
          <cell r="H5">
            <v>42461</v>
          </cell>
          <cell r="I5">
            <v>42465</v>
          </cell>
        </row>
        <row r="6">
          <cell r="H6">
            <v>42462</v>
          </cell>
          <cell r="I6">
            <v>42466</v>
          </cell>
        </row>
        <row r="7">
          <cell r="H7">
            <v>42463</v>
          </cell>
          <cell r="I7">
            <v>42467</v>
          </cell>
        </row>
        <row r="8">
          <cell r="H8">
            <v>42464</v>
          </cell>
          <cell r="I8">
            <v>42468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Billing"/>
      <sheetName val="Transportation"/>
      <sheetName val="Ref"/>
    </sheetNames>
    <sheetDataSet>
      <sheetData sheetId="0"/>
      <sheetData sheetId="1"/>
      <sheetData sheetId="2"/>
      <sheetData sheetId="3">
        <row r="2">
          <cell r="A2" t="str">
            <v>Mr</v>
          </cell>
        </row>
        <row r="3">
          <cell r="A3" t="str">
            <v>Miss</v>
          </cell>
        </row>
        <row r="4">
          <cell r="A4" t="str">
            <v>Mrs</v>
          </cell>
        </row>
        <row r="5">
          <cell r="A5" t="str">
            <v>Mdm</v>
          </cell>
        </row>
        <row r="6">
          <cell r="A6" t="str">
            <v>Dr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amp; Billing"/>
      <sheetName val="Reservation Info"/>
      <sheetName val="Ref"/>
    </sheetNames>
    <sheetDataSet>
      <sheetData sheetId="0"/>
      <sheetData sheetId="1"/>
      <sheetData sheetId="2">
        <row r="3">
          <cell r="I3">
            <v>43187</v>
          </cell>
        </row>
        <row r="4">
          <cell r="C4" t="str">
            <v xml:space="preserve">Flight Arrival </v>
          </cell>
          <cell r="I4">
            <v>43188</v>
          </cell>
        </row>
        <row r="5">
          <cell r="C5" t="str">
            <v>Flight Departure</v>
          </cell>
          <cell r="I5">
            <v>43189</v>
          </cell>
        </row>
        <row r="6">
          <cell r="C6" t="str">
            <v>Land Transfer</v>
          </cell>
          <cell r="I6">
            <v>43190</v>
          </cell>
        </row>
        <row r="7">
          <cell r="I7">
            <v>43191</v>
          </cell>
        </row>
        <row r="8">
          <cell r="I8">
            <v>43192</v>
          </cell>
        </row>
        <row r="9">
          <cell r="I9">
            <v>43193</v>
          </cell>
        </row>
        <row r="10">
          <cell r="I10">
            <v>43194</v>
          </cell>
        </row>
        <row r="11">
          <cell r="I11">
            <v>43195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Billing"/>
      <sheetName val="Accommodations"/>
      <sheetName val="Refer"/>
    </sheetNames>
    <sheetDataSet>
      <sheetData sheetId="0"/>
      <sheetData sheetId="1"/>
      <sheetData sheetId="2"/>
      <sheetData sheetId="3">
        <row r="17">
          <cell r="H17" t="str">
            <v>Mr</v>
          </cell>
        </row>
        <row r="18">
          <cell r="H18" t="str">
            <v>Miss</v>
          </cell>
        </row>
        <row r="19">
          <cell r="H19" t="str">
            <v>Mrs</v>
          </cell>
        </row>
        <row r="20">
          <cell r="H20" t="str">
            <v>Mdm</v>
          </cell>
        </row>
        <row r="21">
          <cell r="H21" t="str">
            <v>Dr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DF24-3137-4610-AEC9-D3C7B8685579}">
  <sheetPr>
    <tabColor rgb="FF3399FF"/>
  </sheetPr>
  <dimension ref="A1:P39"/>
  <sheetViews>
    <sheetView tabSelected="1" view="pageLayout" zoomScaleNormal="100" workbookViewId="0">
      <selection activeCell="J5" sqref="J5"/>
    </sheetView>
  </sheetViews>
  <sheetFormatPr defaultColWidth="8.88671875" defaultRowHeight="14.4"/>
  <cols>
    <col min="1" max="1" width="1.21875" style="13" customWidth="1"/>
    <col min="2" max="2" width="21.21875" style="13" customWidth="1"/>
    <col min="3" max="7" width="15" style="13" customWidth="1"/>
    <col min="8" max="10" width="1.21875" style="13" customWidth="1"/>
    <col min="11" max="11" width="67.88671875" style="14" customWidth="1"/>
    <col min="12" max="12" width="1.21875" style="14" customWidth="1"/>
    <col min="13" max="15" width="8.88671875" style="14"/>
    <col min="16" max="16384" width="8.88671875" style="13"/>
  </cols>
  <sheetData>
    <row r="1" spans="1:16" ht="18.600000000000001" thickTop="1">
      <c r="A1" s="146"/>
      <c r="B1" s="147" t="s">
        <v>93</v>
      </c>
      <c r="C1" s="147"/>
      <c r="D1" s="147"/>
      <c r="E1" s="147"/>
      <c r="F1" s="147"/>
      <c r="G1" s="147"/>
      <c r="H1" s="148"/>
      <c r="J1" s="146"/>
      <c r="K1" s="286" t="s">
        <v>239</v>
      </c>
      <c r="L1" s="287"/>
    </row>
    <row r="2" spans="1:16" ht="144.44999999999999" customHeight="1">
      <c r="A2" s="149"/>
      <c r="B2" s="17" t="s">
        <v>100</v>
      </c>
      <c r="C2" s="17"/>
      <c r="D2" s="17"/>
      <c r="E2" s="18"/>
      <c r="F2" s="18"/>
      <c r="G2" s="18"/>
      <c r="H2" s="150"/>
      <c r="J2" s="149"/>
      <c r="K2" s="288" t="s">
        <v>241</v>
      </c>
      <c r="L2" s="289"/>
    </row>
    <row r="3" spans="1:16">
      <c r="A3" s="149"/>
      <c r="B3" s="12"/>
      <c r="C3" s="12"/>
      <c r="D3" s="12"/>
      <c r="E3" s="12"/>
      <c r="F3" s="12"/>
      <c r="G3" s="12"/>
      <c r="H3" s="150"/>
      <c r="J3" s="149"/>
      <c r="K3" s="288"/>
      <c r="L3" s="289"/>
    </row>
    <row r="4" spans="1:16" ht="18.600000000000001" thickBot="1">
      <c r="A4" s="149"/>
      <c r="B4" s="20" t="s">
        <v>94</v>
      </c>
      <c r="C4" s="19"/>
      <c r="D4" s="12"/>
      <c r="E4" s="20" t="s">
        <v>98</v>
      </c>
      <c r="F4" s="20"/>
      <c r="G4" s="19"/>
      <c r="H4" s="150"/>
      <c r="J4" s="151"/>
      <c r="K4" s="291"/>
      <c r="L4" s="290"/>
    </row>
    <row r="5" spans="1:16" ht="15" thickTop="1">
      <c r="A5" s="149"/>
      <c r="B5" s="21" t="s">
        <v>95</v>
      </c>
      <c r="C5" s="12"/>
      <c r="D5" s="12"/>
      <c r="E5" s="21" t="s">
        <v>99</v>
      </c>
      <c r="F5" s="21"/>
      <c r="G5" s="12"/>
      <c r="H5" s="150"/>
    </row>
    <row r="6" spans="1:16">
      <c r="A6" s="149"/>
      <c r="B6" s="21" t="s">
        <v>96</v>
      </c>
      <c r="C6" s="12"/>
      <c r="D6" s="12"/>
      <c r="E6" s="12"/>
      <c r="F6" s="12"/>
      <c r="G6" s="12"/>
      <c r="H6" s="150"/>
    </row>
    <row r="7" spans="1:16" ht="15" thickBot="1">
      <c r="A7" s="151"/>
      <c r="B7" s="152" t="s">
        <v>97</v>
      </c>
      <c r="C7" s="153"/>
      <c r="D7" s="153"/>
      <c r="E7" s="153"/>
      <c r="F7" s="153"/>
      <c r="G7" s="153"/>
      <c r="H7" s="154"/>
    </row>
    <row r="8" spans="1:16" ht="15" thickTop="1">
      <c r="B8" s="15"/>
    </row>
    <row r="9" spans="1:16" ht="15" thickBot="1"/>
    <row r="10" spans="1:16" ht="18.600000000000001" thickTop="1">
      <c r="A10" s="146"/>
      <c r="B10" s="147" t="s">
        <v>74</v>
      </c>
      <c r="C10" s="147"/>
      <c r="D10" s="147"/>
      <c r="E10" s="147"/>
      <c r="F10" s="147"/>
      <c r="G10" s="147"/>
      <c r="H10" s="148"/>
      <c r="K10" s="67" t="s">
        <v>153</v>
      </c>
      <c r="L10" s="67"/>
      <c r="M10" s="67"/>
      <c r="N10" s="67"/>
      <c r="O10" s="67"/>
      <c r="P10" s="67"/>
    </row>
    <row r="11" spans="1:16">
      <c r="A11" s="149"/>
      <c r="B11" s="24" t="s">
        <v>21</v>
      </c>
      <c r="C11" s="22" t="s">
        <v>79</v>
      </c>
      <c r="D11" s="22" t="s">
        <v>80</v>
      </c>
      <c r="E11" s="22" t="s">
        <v>81</v>
      </c>
      <c r="F11" s="25" t="s">
        <v>82</v>
      </c>
      <c r="G11" s="25" t="s">
        <v>152</v>
      </c>
      <c r="H11" s="150"/>
      <c r="I11" s="23"/>
      <c r="J11" s="23"/>
      <c r="K11" s="67"/>
      <c r="L11" s="67">
        <v>2</v>
      </c>
      <c r="M11" s="67">
        <v>3</v>
      </c>
      <c r="N11" s="67">
        <v>4</v>
      </c>
      <c r="O11" s="67">
        <v>5</v>
      </c>
      <c r="P11" s="67">
        <v>6</v>
      </c>
    </row>
    <row r="12" spans="1:16">
      <c r="A12" s="149"/>
      <c r="B12" s="8" t="s">
        <v>71</v>
      </c>
      <c r="C12" s="9">
        <v>130</v>
      </c>
      <c r="D12" s="9">
        <v>180</v>
      </c>
      <c r="E12" s="9">
        <v>230</v>
      </c>
      <c r="F12" s="10">
        <v>280</v>
      </c>
      <c r="G12" s="10">
        <v>330</v>
      </c>
      <c r="H12" s="150"/>
      <c r="I12" s="23"/>
      <c r="J12" s="23"/>
      <c r="K12" s="67">
        <v>50</v>
      </c>
      <c r="L12" s="67">
        <f>($K12*L$11)+30</f>
        <v>130</v>
      </c>
      <c r="M12" s="67">
        <f t="shared" ref="M12:P15" si="0">($K12*M$11)+30</f>
        <v>180</v>
      </c>
      <c r="N12" s="67">
        <f t="shared" si="0"/>
        <v>230</v>
      </c>
      <c r="O12" s="67">
        <f t="shared" si="0"/>
        <v>280</v>
      </c>
      <c r="P12" s="67">
        <f t="shared" si="0"/>
        <v>330</v>
      </c>
    </row>
    <row r="13" spans="1:16">
      <c r="A13" s="149"/>
      <c r="B13" s="4" t="s">
        <v>70</v>
      </c>
      <c r="C13" s="5">
        <v>164</v>
      </c>
      <c r="D13" s="5">
        <v>231</v>
      </c>
      <c r="E13" s="5">
        <v>298</v>
      </c>
      <c r="F13" s="6">
        <v>365</v>
      </c>
      <c r="G13" s="6">
        <v>432</v>
      </c>
      <c r="H13" s="150"/>
      <c r="I13" s="23"/>
      <c r="J13" s="23"/>
      <c r="K13" s="67">
        <v>67</v>
      </c>
      <c r="L13" s="67">
        <f t="shared" ref="L13:L15" si="1">($K13*L$11)+30</f>
        <v>164</v>
      </c>
      <c r="M13" s="67">
        <f t="shared" si="0"/>
        <v>231</v>
      </c>
      <c r="N13" s="67">
        <f t="shared" si="0"/>
        <v>298</v>
      </c>
      <c r="O13" s="67">
        <f t="shared" si="0"/>
        <v>365</v>
      </c>
      <c r="P13" s="67">
        <f t="shared" si="0"/>
        <v>432</v>
      </c>
    </row>
    <row r="14" spans="1:16">
      <c r="A14" s="149"/>
      <c r="B14" s="8" t="s">
        <v>69</v>
      </c>
      <c r="C14" s="9">
        <v>230</v>
      </c>
      <c r="D14" s="9">
        <v>330</v>
      </c>
      <c r="E14" s="9">
        <v>430</v>
      </c>
      <c r="F14" s="10">
        <v>530</v>
      </c>
      <c r="G14" s="10">
        <v>630</v>
      </c>
      <c r="H14" s="150"/>
      <c r="I14" s="23"/>
      <c r="J14" s="23"/>
      <c r="K14" s="67">
        <v>100</v>
      </c>
      <c r="L14" s="67">
        <f t="shared" si="1"/>
        <v>230</v>
      </c>
      <c r="M14" s="67">
        <f t="shared" si="0"/>
        <v>330</v>
      </c>
      <c r="N14" s="67">
        <f t="shared" si="0"/>
        <v>430</v>
      </c>
      <c r="O14" s="67">
        <f t="shared" si="0"/>
        <v>530</v>
      </c>
      <c r="P14" s="67">
        <f t="shared" si="0"/>
        <v>630</v>
      </c>
    </row>
    <row r="15" spans="1:16">
      <c r="A15" s="149"/>
      <c r="B15" s="7" t="s">
        <v>68</v>
      </c>
      <c r="C15" s="5">
        <v>430</v>
      </c>
      <c r="D15" s="5">
        <v>630</v>
      </c>
      <c r="E15" s="5">
        <v>830</v>
      </c>
      <c r="F15" s="6">
        <v>1030</v>
      </c>
      <c r="G15" s="6">
        <v>1230</v>
      </c>
      <c r="H15" s="150"/>
      <c r="I15" s="23"/>
      <c r="J15" s="23"/>
      <c r="K15" s="67">
        <v>200</v>
      </c>
      <c r="L15" s="67">
        <f t="shared" si="1"/>
        <v>430</v>
      </c>
      <c r="M15" s="67">
        <f t="shared" si="0"/>
        <v>630</v>
      </c>
      <c r="N15" s="67">
        <f t="shared" si="0"/>
        <v>830</v>
      </c>
      <c r="O15" s="67">
        <f t="shared" si="0"/>
        <v>1030</v>
      </c>
      <c r="P15" s="67">
        <f t="shared" si="0"/>
        <v>1230</v>
      </c>
    </row>
    <row r="16" spans="1:16" ht="18">
      <c r="A16" s="149"/>
      <c r="B16" s="16" t="s">
        <v>76</v>
      </c>
      <c r="C16" s="16"/>
      <c r="D16" s="16"/>
      <c r="E16" s="16"/>
      <c r="F16" s="16"/>
      <c r="G16" s="16"/>
      <c r="H16" s="150"/>
      <c r="K16" s="67"/>
      <c r="L16" s="67"/>
      <c r="M16" s="67"/>
      <c r="N16" s="67"/>
      <c r="O16" s="67"/>
      <c r="P16" s="23"/>
    </row>
    <row r="17" spans="1:8">
      <c r="A17" s="149"/>
      <c r="B17" s="12" t="s">
        <v>83</v>
      </c>
      <c r="C17" s="12"/>
      <c r="D17" s="12"/>
      <c r="E17" s="12"/>
      <c r="F17" s="12"/>
      <c r="G17" s="12"/>
      <c r="H17" s="150"/>
    </row>
    <row r="18" spans="1:8">
      <c r="A18" s="149"/>
      <c r="B18" s="12" t="s">
        <v>101</v>
      </c>
      <c r="C18" s="12"/>
      <c r="D18" s="12"/>
      <c r="E18" s="12"/>
      <c r="F18" s="12"/>
      <c r="G18" s="12"/>
      <c r="H18" s="150"/>
    </row>
    <row r="19" spans="1:8">
      <c r="A19" s="149"/>
      <c r="B19" s="12" t="s">
        <v>73</v>
      </c>
      <c r="C19" s="12"/>
      <c r="D19" s="12"/>
      <c r="E19" s="12"/>
      <c r="F19" s="12"/>
      <c r="G19" s="12"/>
      <c r="H19" s="150"/>
    </row>
    <row r="20" spans="1:8">
      <c r="A20" s="149"/>
      <c r="B20" s="12" t="s">
        <v>72</v>
      </c>
      <c r="C20" s="12"/>
      <c r="D20" s="12"/>
      <c r="E20" s="12"/>
      <c r="F20" s="12"/>
      <c r="G20" s="12"/>
      <c r="H20" s="150"/>
    </row>
    <row r="21" spans="1:8">
      <c r="A21" s="149"/>
      <c r="B21" s="12" t="s">
        <v>75</v>
      </c>
      <c r="C21" s="12"/>
      <c r="D21" s="12"/>
      <c r="E21" s="12"/>
      <c r="F21" s="12"/>
      <c r="G21" s="12"/>
      <c r="H21" s="150"/>
    </row>
    <row r="22" spans="1:8" ht="18">
      <c r="A22" s="149"/>
      <c r="B22" s="11" t="s">
        <v>77</v>
      </c>
      <c r="C22" s="11"/>
      <c r="D22" s="11"/>
      <c r="E22" s="11"/>
      <c r="F22" s="11"/>
      <c r="G22" s="11"/>
      <c r="H22" s="150"/>
    </row>
    <row r="23" spans="1:8">
      <c r="A23" s="149"/>
      <c r="B23" s="12" t="s">
        <v>85</v>
      </c>
      <c r="C23" s="12"/>
      <c r="D23" s="12"/>
      <c r="E23" s="12"/>
      <c r="F23" s="12"/>
      <c r="G23" s="12"/>
      <c r="H23" s="150"/>
    </row>
    <row r="24" spans="1:8">
      <c r="A24" s="149"/>
      <c r="B24" s="12" t="s">
        <v>84</v>
      </c>
      <c r="C24" s="12"/>
      <c r="D24" s="12"/>
      <c r="E24" s="12"/>
      <c r="F24" s="12"/>
      <c r="G24" s="12"/>
      <c r="H24" s="150"/>
    </row>
    <row r="25" spans="1:8">
      <c r="A25" s="149"/>
      <c r="B25" s="12" t="s">
        <v>86</v>
      </c>
      <c r="C25" s="12"/>
      <c r="D25" s="12"/>
      <c r="E25" s="12"/>
      <c r="F25" s="12"/>
      <c r="G25" s="12"/>
      <c r="H25" s="150"/>
    </row>
    <row r="26" spans="1:8">
      <c r="A26" s="149"/>
      <c r="B26" s="12" t="s">
        <v>87</v>
      </c>
      <c r="C26" s="12"/>
      <c r="D26" s="12"/>
      <c r="E26" s="12"/>
      <c r="F26" s="12"/>
      <c r="G26" s="12"/>
      <c r="H26" s="150"/>
    </row>
    <row r="27" spans="1:8">
      <c r="A27" s="149"/>
      <c r="B27" s="12" t="s">
        <v>92</v>
      </c>
      <c r="C27" s="12"/>
      <c r="D27" s="12"/>
      <c r="E27" s="12"/>
      <c r="F27" s="12"/>
      <c r="G27" s="12"/>
      <c r="H27" s="150"/>
    </row>
    <row r="28" spans="1:8">
      <c r="A28" s="149"/>
      <c r="B28" s="12" t="s">
        <v>90</v>
      </c>
      <c r="C28" s="12"/>
      <c r="D28" s="12"/>
      <c r="E28" s="12"/>
      <c r="F28" s="12"/>
      <c r="G28" s="12"/>
      <c r="H28" s="150"/>
    </row>
    <row r="29" spans="1:8">
      <c r="A29" s="149"/>
      <c r="B29" s="12" t="s">
        <v>91</v>
      </c>
      <c r="C29" s="12"/>
      <c r="D29" s="12"/>
      <c r="E29" s="12"/>
      <c r="F29" s="12"/>
      <c r="G29" s="12"/>
      <c r="H29" s="150"/>
    </row>
    <row r="30" spans="1:8">
      <c r="A30" s="149"/>
      <c r="B30" s="12" t="s">
        <v>78</v>
      </c>
      <c r="C30" s="12"/>
      <c r="D30" s="12"/>
      <c r="E30" s="12"/>
      <c r="F30" s="12"/>
      <c r="G30" s="12"/>
      <c r="H30" s="150"/>
    </row>
    <row r="31" spans="1:8">
      <c r="A31" s="149"/>
      <c r="B31" s="12" t="s">
        <v>88</v>
      </c>
      <c r="C31" s="12"/>
      <c r="D31" s="12"/>
      <c r="E31" s="12"/>
      <c r="F31" s="12"/>
      <c r="G31" s="12"/>
      <c r="H31" s="150"/>
    </row>
    <row r="32" spans="1:8" ht="15" thickBot="1">
      <c r="A32" s="151"/>
      <c r="B32" s="153" t="s">
        <v>89</v>
      </c>
      <c r="C32" s="153"/>
      <c r="D32" s="153"/>
      <c r="E32" s="153"/>
      <c r="F32" s="153"/>
      <c r="G32" s="153"/>
      <c r="H32" s="154"/>
    </row>
    <row r="33" spans="1:8" ht="15" thickTop="1"/>
    <row r="34" spans="1:8" ht="15" thickBot="1"/>
    <row r="35" spans="1:8" ht="18.600000000000001" thickTop="1">
      <c r="A35" s="146"/>
      <c r="B35" s="147" t="s">
        <v>102</v>
      </c>
      <c r="C35" s="147"/>
      <c r="D35" s="147"/>
      <c r="E35" s="147"/>
      <c r="F35" s="147"/>
      <c r="G35" s="147"/>
      <c r="H35" s="148"/>
    </row>
    <row r="36" spans="1:8">
      <c r="A36" s="149"/>
      <c r="B36" s="292" t="s">
        <v>103</v>
      </c>
      <c r="C36" s="26" t="s">
        <v>168</v>
      </c>
      <c r="D36" s="12"/>
      <c r="E36" s="12"/>
      <c r="F36" s="12"/>
      <c r="G36" s="12"/>
      <c r="H36" s="150"/>
    </row>
    <row r="37" spans="1:8">
      <c r="A37" s="149"/>
      <c r="B37" s="292" t="s">
        <v>105</v>
      </c>
      <c r="C37" s="12" t="s">
        <v>235</v>
      </c>
      <c r="D37" s="12"/>
      <c r="E37" s="12"/>
      <c r="F37" s="12"/>
      <c r="G37" s="12"/>
      <c r="H37" s="150"/>
    </row>
    <row r="38" spans="1:8" ht="15" thickBot="1">
      <c r="A38" s="151"/>
      <c r="B38" s="153" t="s">
        <v>240</v>
      </c>
      <c r="C38" s="153"/>
      <c r="D38" s="153"/>
      <c r="E38" s="153"/>
      <c r="F38" s="153"/>
      <c r="G38" s="153"/>
      <c r="H38" s="154"/>
    </row>
    <row r="39" spans="1:8" ht="15" thickTop="1"/>
  </sheetData>
  <sheetProtection algorithmName="SHA-512" hashValue="KXpkLnU5c7QqRLKBMszEFqLRueMTlCrvR7vY+fMrAUSU8dQ0Hfa3eI+0r2CrF11HlDtSpkVAxS42evB/zuD5+A==" saltValue="GMtb/+56SxyxxxmhptFKaA==" spinCount="100000" sheet="1" objects="1" scenarios="1" selectLockedCells="1"/>
  <mergeCells count="7">
    <mergeCell ref="B35:G35"/>
    <mergeCell ref="K2:K4"/>
    <mergeCell ref="B10:G10"/>
    <mergeCell ref="B16:G16"/>
    <mergeCell ref="B22:G22"/>
    <mergeCell ref="B1:G1"/>
    <mergeCell ref="B2:D2"/>
  </mergeCells>
  <pageMargins left="0.25" right="0.25" top="0.75" bottom="0.75" header="0.3" footer="0.3"/>
  <pageSetup paperSize="9" orientation="portrait" horizontalDpi="0" verticalDpi="0" r:id="rId1"/>
  <headerFooter>
    <oddHeader>&amp;L&amp;"-,Bold"&amp;14Asia Cheerleading Invitational Championships 2019&amp;R&amp;"-,Bold"&amp;14Travel Package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3581-F870-4778-8F73-A0E59164FE58}">
  <sheetPr>
    <tabColor rgb="FFFF0000"/>
  </sheetPr>
  <dimension ref="A1:E44"/>
  <sheetViews>
    <sheetView view="pageLayout" zoomScaleNormal="100" workbookViewId="0">
      <selection activeCell="C9" sqref="C9"/>
    </sheetView>
  </sheetViews>
  <sheetFormatPr defaultColWidth="8.88671875" defaultRowHeight="14.4"/>
  <cols>
    <col min="1" max="1" width="1.21875" style="30" customWidth="1"/>
    <col min="2" max="2" width="20.44140625" style="31" customWidth="1"/>
    <col min="3" max="3" width="75.88671875" style="30" customWidth="1"/>
    <col min="4" max="4" width="1.21875" style="30" customWidth="1"/>
    <col min="5" max="5" width="75" style="44" customWidth="1"/>
    <col min="6" max="16384" width="8.88671875" style="30"/>
  </cols>
  <sheetData>
    <row r="1" spans="1:5" ht="7.05" customHeight="1">
      <c r="A1" s="27"/>
      <c r="B1" s="42"/>
      <c r="C1" s="42"/>
      <c r="D1" s="42"/>
      <c r="E1" s="32"/>
    </row>
    <row r="2" spans="1:5">
      <c r="A2" s="27"/>
      <c r="B2" s="27" t="s">
        <v>66</v>
      </c>
      <c r="C2" s="27"/>
      <c r="D2" s="42"/>
      <c r="E2" s="32"/>
    </row>
    <row r="3" spans="1:5">
      <c r="A3" s="27"/>
      <c r="B3" s="27" t="s">
        <v>106</v>
      </c>
      <c r="C3" s="27"/>
      <c r="D3" s="42"/>
      <c r="E3" s="32"/>
    </row>
    <row r="4" spans="1:5">
      <c r="A4" s="27"/>
      <c r="B4" s="27" t="s">
        <v>67</v>
      </c>
      <c r="C4" s="27"/>
      <c r="D4" s="42"/>
      <c r="E4" s="32"/>
    </row>
    <row r="5" spans="1:5" ht="6.45" customHeight="1">
      <c r="A5" s="27"/>
      <c r="B5" s="43"/>
      <c r="C5" s="27"/>
      <c r="D5" s="42"/>
    </row>
    <row r="6" spans="1:5" ht="18.600000000000001" thickBot="1">
      <c r="B6" s="40"/>
      <c r="C6" s="40"/>
      <c r="D6" s="32"/>
    </row>
    <row r="7" spans="1:5" ht="18">
      <c r="A7" s="50" t="s">
        <v>65</v>
      </c>
      <c r="B7" s="51"/>
      <c r="C7" s="51"/>
      <c r="D7" s="52"/>
    </row>
    <row r="8" spans="1:5" ht="15" thickBot="1">
      <c r="A8" s="53"/>
      <c r="B8" s="49" t="s">
        <v>108</v>
      </c>
      <c r="C8" s="49"/>
      <c r="D8" s="54"/>
    </row>
    <row r="9" spans="1:5" ht="15.6" thickTop="1" thickBot="1">
      <c r="A9" s="41"/>
      <c r="B9" s="45" t="s">
        <v>0</v>
      </c>
      <c r="C9" s="28"/>
      <c r="D9" s="55"/>
      <c r="E9" s="38" t="s">
        <v>242</v>
      </c>
    </row>
    <row r="10" spans="1:5" ht="15.6" thickTop="1" thickBot="1">
      <c r="A10" s="41"/>
      <c r="B10" s="45" t="s">
        <v>24</v>
      </c>
      <c r="C10" s="28"/>
      <c r="D10" s="55"/>
      <c r="E10" s="38" t="s">
        <v>243</v>
      </c>
    </row>
    <row r="11" spans="1:5" ht="15.6" thickTop="1" thickBot="1">
      <c r="A11" s="41"/>
      <c r="B11" s="45" t="s">
        <v>12</v>
      </c>
      <c r="C11" s="28"/>
      <c r="D11" s="55"/>
    </row>
    <row r="12" spans="1:5" ht="7.05" customHeight="1" thickTop="1" thickBot="1">
      <c r="A12" s="36"/>
      <c r="B12" s="56"/>
      <c r="C12" s="57"/>
      <c r="D12" s="37"/>
    </row>
    <row r="13" spans="1:5" ht="15" thickBot="1">
      <c r="D13" s="32"/>
    </row>
    <row r="14" spans="1:5" ht="18">
      <c r="A14" s="50" t="s">
        <v>64</v>
      </c>
      <c r="B14" s="51"/>
      <c r="C14" s="51"/>
      <c r="D14" s="52"/>
    </row>
    <row r="15" spans="1:5" ht="15" thickBot="1">
      <c r="A15" s="41"/>
      <c r="B15" s="30" t="s">
        <v>109</v>
      </c>
      <c r="D15" s="55"/>
    </row>
    <row r="16" spans="1:5" ht="15.6" thickTop="1" thickBot="1">
      <c r="A16" s="41"/>
      <c r="B16" s="46" t="s">
        <v>13</v>
      </c>
      <c r="C16" s="28"/>
      <c r="D16" s="55"/>
      <c r="E16" s="38" t="s">
        <v>244</v>
      </c>
    </row>
    <row r="17" spans="1:5" ht="15.6" thickTop="1" thickBot="1">
      <c r="A17" s="41"/>
      <c r="B17" s="45" t="s">
        <v>2</v>
      </c>
      <c r="C17" s="28"/>
      <c r="D17" s="55"/>
      <c r="E17" s="38" t="s">
        <v>245</v>
      </c>
    </row>
    <row r="18" spans="1:5" ht="15.6" thickTop="1" thickBot="1">
      <c r="A18" s="41"/>
      <c r="B18" s="45" t="s">
        <v>3</v>
      </c>
      <c r="C18" s="28"/>
      <c r="D18" s="55"/>
      <c r="E18" s="38" t="s">
        <v>246</v>
      </c>
    </row>
    <row r="19" spans="1:5" ht="15.6" thickTop="1" thickBot="1">
      <c r="A19" s="41"/>
      <c r="B19" s="45" t="s">
        <v>5</v>
      </c>
      <c r="C19" s="28"/>
      <c r="D19" s="55"/>
      <c r="E19" s="38" t="s">
        <v>247</v>
      </c>
    </row>
    <row r="20" spans="1:5" ht="15.6" thickTop="1" thickBot="1">
      <c r="A20" s="41"/>
      <c r="B20" s="45" t="s">
        <v>4</v>
      </c>
      <c r="C20" s="28"/>
      <c r="D20" s="55"/>
      <c r="E20" s="58" t="s">
        <v>248</v>
      </c>
    </row>
    <row r="21" spans="1:5" ht="70.8" customHeight="1" thickTop="1" thickBot="1">
      <c r="A21" s="41"/>
      <c r="B21" s="45" t="s">
        <v>10</v>
      </c>
      <c r="C21" s="29"/>
      <c r="D21" s="55"/>
    </row>
    <row r="22" spans="1:5" ht="7.05" customHeight="1" thickTop="1" thickBot="1">
      <c r="A22" s="36"/>
      <c r="B22" s="56"/>
      <c r="C22" s="57"/>
      <c r="D22" s="37"/>
    </row>
    <row r="23" spans="1:5" ht="15" thickBot="1">
      <c r="D23" s="32"/>
    </row>
    <row r="24" spans="1:5" ht="18">
      <c r="A24" s="50" t="s">
        <v>14</v>
      </c>
      <c r="B24" s="51"/>
      <c r="C24" s="51"/>
      <c r="D24" s="52"/>
    </row>
    <row r="25" spans="1:5">
      <c r="A25" s="41"/>
      <c r="B25" s="30" t="s">
        <v>110</v>
      </c>
      <c r="D25" s="55"/>
    </row>
    <row r="26" spans="1:5" ht="15" thickBot="1">
      <c r="A26" s="41"/>
      <c r="B26" s="30" t="s">
        <v>107</v>
      </c>
      <c r="D26" s="55"/>
    </row>
    <row r="27" spans="1:5" ht="15.6" thickTop="1" thickBot="1">
      <c r="A27" s="41"/>
      <c r="B27" s="45" t="s">
        <v>15</v>
      </c>
      <c r="C27" s="28"/>
      <c r="D27" s="55"/>
    </row>
    <row r="28" spans="1:5" ht="15.6" thickTop="1" thickBot="1">
      <c r="A28" s="41"/>
      <c r="B28" s="45" t="s">
        <v>6</v>
      </c>
      <c r="C28" s="28"/>
      <c r="D28" s="55"/>
    </row>
    <row r="29" spans="1:5" ht="15.6" thickTop="1" thickBot="1">
      <c r="A29" s="41"/>
      <c r="B29" s="45" t="s">
        <v>7</v>
      </c>
      <c r="C29" s="28"/>
      <c r="D29" s="55"/>
    </row>
    <row r="30" spans="1:5" ht="15.6" thickTop="1" thickBot="1">
      <c r="A30" s="41"/>
      <c r="B30" s="45" t="s">
        <v>8</v>
      </c>
      <c r="C30" s="28"/>
      <c r="D30" s="55"/>
    </row>
    <row r="31" spans="1:5" ht="15.6" thickTop="1" thickBot="1">
      <c r="A31" s="41"/>
      <c r="B31" s="45" t="s">
        <v>1</v>
      </c>
      <c r="C31" s="28"/>
      <c r="D31" s="55"/>
    </row>
    <row r="32" spans="1:5" ht="15.6" thickTop="1" thickBot="1">
      <c r="A32" s="41"/>
      <c r="B32" s="45" t="s">
        <v>9</v>
      </c>
      <c r="C32" s="28"/>
      <c r="D32" s="55"/>
    </row>
    <row r="33" spans="1:4" ht="15.6" thickTop="1" thickBot="1">
      <c r="A33" s="41"/>
      <c r="B33" s="45" t="s">
        <v>16</v>
      </c>
      <c r="C33" s="28"/>
      <c r="D33" s="55"/>
    </row>
    <row r="34" spans="1:4" ht="15.6" thickTop="1" thickBot="1">
      <c r="A34" s="41"/>
      <c r="B34" s="45" t="s">
        <v>17</v>
      </c>
      <c r="C34" s="28"/>
      <c r="D34" s="55"/>
    </row>
    <row r="35" spans="1:4" ht="70.8" customHeight="1" thickTop="1" thickBot="1">
      <c r="A35" s="41"/>
      <c r="B35" s="45" t="s">
        <v>18</v>
      </c>
      <c r="C35" s="29"/>
      <c r="D35" s="55"/>
    </row>
    <row r="36" spans="1:4" ht="7.05" customHeight="1" thickTop="1" thickBot="1">
      <c r="A36" s="36"/>
      <c r="B36" s="56"/>
      <c r="C36" s="57"/>
      <c r="D36" s="37"/>
    </row>
    <row r="37" spans="1:4" ht="15" thickBot="1">
      <c r="D37" s="32"/>
    </row>
    <row r="38" spans="1:4" ht="15.6" customHeight="1">
      <c r="A38" s="33"/>
      <c r="B38" s="34" t="s">
        <v>11</v>
      </c>
      <c r="C38" s="34"/>
      <c r="D38" s="35"/>
    </row>
    <row r="39" spans="1:4" ht="43.35" customHeight="1">
      <c r="A39" s="41"/>
      <c r="B39" s="47" t="s">
        <v>104</v>
      </c>
      <c r="C39" s="47"/>
      <c r="D39" s="55"/>
    </row>
    <row r="40" spans="1:4" ht="7.05" customHeight="1" thickBot="1">
      <c r="A40" s="36"/>
      <c r="B40" s="56"/>
      <c r="C40" s="57"/>
      <c r="D40" s="59"/>
    </row>
    <row r="41" spans="1:4">
      <c r="B41" s="293"/>
      <c r="C41" s="293"/>
      <c r="D41" s="32"/>
    </row>
    <row r="42" spans="1:4">
      <c r="B42" s="32"/>
      <c r="C42" s="32"/>
      <c r="D42" s="32"/>
    </row>
    <row r="44" spans="1:4" ht="15.6" customHeight="1">
      <c r="B44" s="48"/>
      <c r="C44" s="48"/>
    </row>
  </sheetData>
  <mergeCells count="8">
    <mergeCell ref="B44:C44"/>
    <mergeCell ref="B38:C38"/>
    <mergeCell ref="A7:D7"/>
    <mergeCell ref="A14:D14"/>
    <mergeCell ref="A24:D24"/>
    <mergeCell ref="B8:C8"/>
    <mergeCell ref="B41:C41"/>
    <mergeCell ref="B39:C39"/>
  </mergeCells>
  <pageMargins left="0.25" right="0.25" top="0.75" bottom="0.75" header="0.3" footer="0.3"/>
  <pageSetup paperSize="9" orientation="portrait" horizontalDpi="0" verticalDpi="0" r:id="rId1"/>
  <headerFooter>
    <oddHeader>&amp;L&amp;"-,Bold"&amp;14Asia Cheerleading Invitational Championships 2019&amp;R&amp;"-,Bold"&amp;14Invoicing Information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023F-E579-4221-AFEA-6293D6DDF0DF}">
  <sheetPr>
    <tabColor rgb="FFFF0000"/>
  </sheetPr>
  <dimension ref="A1:AB59"/>
  <sheetViews>
    <sheetView view="pageLayout" zoomScaleNormal="100" workbookViewId="0">
      <selection activeCell="C14" sqref="C14"/>
    </sheetView>
  </sheetViews>
  <sheetFormatPr defaultColWidth="8.88671875" defaultRowHeight="14.4"/>
  <cols>
    <col min="1" max="1" width="1.21875" style="71" customWidth="1"/>
    <col min="2" max="2" width="4.33203125" style="68" customWidth="1"/>
    <col min="3" max="3" width="14.6640625" style="68" customWidth="1"/>
    <col min="4" max="4" width="9" style="68" customWidth="1"/>
    <col min="5" max="5" width="12.44140625" style="69" bestFit="1" customWidth="1"/>
    <col min="6" max="6" width="14" style="69" bestFit="1" customWidth="1"/>
    <col min="7" max="7" width="11.88671875" style="75" customWidth="1"/>
    <col min="8" max="8" width="12" style="70" customWidth="1"/>
    <col min="9" max="9" width="12.77734375" style="68" bestFit="1" customWidth="1"/>
    <col min="10" max="10" width="9.5546875" style="68" customWidth="1"/>
    <col min="11" max="11" width="39.6640625" style="71" customWidth="1"/>
    <col min="12" max="12" width="1.21875" style="68" customWidth="1"/>
    <col min="13" max="13" width="8.88671875" style="87"/>
    <col min="14" max="14" width="7.5546875" style="87" bestFit="1" customWidth="1"/>
    <col min="15" max="15" width="6.21875" style="87" bestFit="1" customWidth="1"/>
    <col min="16" max="17" width="8.88671875" style="87"/>
    <col min="18" max="18" width="7.6640625" style="87" bestFit="1" customWidth="1"/>
    <col min="19" max="19" width="5.5546875" style="87" bestFit="1" customWidth="1"/>
    <col min="20" max="20" width="10.33203125" style="87" bestFit="1" customWidth="1"/>
    <col min="21" max="21" width="11.77734375" style="88" bestFit="1" customWidth="1"/>
    <col min="22" max="22" width="9.33203125" style="89" bestFit="1" customWidth="1"/>
    <col min="23" max="23" width="2.44140625" style="87" customWidth="1"/>
    <col min="24" max="24" width="10" style="87" bestFit="1" customWidth="1"/>
    <col min="25" max="25" width="9.44140625" style="90" bestFit="1" customWidth="1"/>
    <col min="26" max="26" width="2.44140625" style="91" customWidth="1"/>
    <col min="27" max="27" width="12.5546875" style="91" bestFit="1" customWidth="1"/>
    <col min="28" max="28" width="13" style="91" bestFit="1" customWidth="1"/>
    <col min="29" max="16384" width="8.88671875" style="71"/>
  </cols>
  <sheetData>
    <row r="1" spans="1:28" ht="7.05" customHeight="1">
      <c r="A1" s="27"/>
      <c r="B1" s="42"/>
      <c r="C1" s="42"/>
      <c r="D1" s="42"/>
      <c r="E1" s="99"/>
      <c r="F1" s="99"/>
      <c r="G1" s="100"/>
      <c r="H1" s="101"/>
      <c r="I1" s="42"/>
      <c r="J1" s="42"/>
      <c r="K1" s="102"/>
      <c r="L1" s="42"/>
    </row>
    <row r="2" spans="1:28">
      <c r="A2" s="27"/>
      <c r="B2" s="27" t="s">
        <v>66</v>
      </c>
      <c r="C2" s="102"/>
      <c r="D2" s="42"/>
      <c r="E2" s="99"/>
      <c r="F2" s="99"/>
      <c r="G2" s="100"/>
      <c r="H2" s="101"/>
      <c r="I2" s="42"/>
      <c r="J2" s="192" t="s">
        <v>140</v>
      </c>
      <c r="K2" s="193" t="str">
        <f>IF('Invoicing Info'!$C$10="","",'Invoicing Info'!$C$10)</f>
        <v/>
      </c>
      <c r="L2" s="42"/>
      <c r="X2" s="94" t="s">
        <v>22</v>
      </c>
      <c r="Y2" s="94" t="s">
        <v>131</v>
      </c>
      <c r="AA2" s="94" t="s">
        <v>21</v>
      </c>
      <c r="AB2" s="94" t="s">
        <v>26</v>
      </c>
    </row>
    <row r="3" spans="1:28">
      <c r="A3" s="27"/>
      <c r="B3" s="283" t="s">
        <v>164</v>
      </c>
      <c r="C3" s="102"/>
      <c r="D3" s="42"/>
      <c r="E3" s="99"/>
      <c r="F3" s="99"/>
      <c r="G3" s="100"/>
      <c r="H3" s="101"/>
      <c r="I3" s="42"/>
      <c r="J3" s="42"/>
      <c r="K3" s="102"/>
      <c r="L3" s="42"/>
      <c r="X3" s="94"/>
      <c r="Y3" s="94"/>
      <c r="AA3" s="94"/>
      <c r="AB3" s="94"/>
    </row>
    <row r="4" spans="1:28">
      <c r="A4" s="27"/>
      <c r="B4" s="27" t="s">
        <v>236</v>
      </c>
      <c r="C4" s="102"/>
      <c r="D4" s="42"/>
      <c r="E4" s="99"/>
      <c r="F4" s="99"/>
      <c r="G4" s="100"/>
      <c r="H4" s="101"/>
      <c r="I4" s="42"/>
      <c r="J4" s="42"/>
      <c r="K4" s="102"/>
      <c r="L4" s="42"/>
      <c r="X4" s="90" t="s">
        <v>115</v>
      </c>
      <c r="Y4" s="95">
        <v>130</v>
      </c>
      <c r="AA4" s="90" t="s">
        <v>136</v>
      </c>
      <c r="AB4" s="90">
        <v>4</v>
      </c>
    </row>
    <row r="5" spans="1:28">
      <c r="A5" s="27"/>
      <c r="B5" s="27" t="s">
        <v>170</v>
      </c>
      <c r="C5" s="102"/>
      <c r="D5" s="42"/>
      <c r="E5" s="99"/>
      <c r="F5" s="99"/>
      <c r="G5" s="100"/>
      <c r="H5" s="101"/>
      <c r="I5" s="42"/>
      <c r="J5" s="42"/>
      <c r="K5" s="102"/>
      <c r="L5" s="42"/>
      <c r="X5" s="90" t="s">
        <v>116</v>
      </c>
      <c r="Y5" s="95">
        <v>180</v>
      </c>
      <c r="AA5" s="90" t="s">
        <v>139</v>
      </c>
      <c r="AB5" s="90">
        <v>3</v>
      </c>
    </row>
    <row r="6" spans="1:28">
      <c r="A6" s="27"/>
      <c r="B6" s="27" t="s">
        <v>171</v>
      </c>
      <c r="C6" s="102"/>
      <c r="D6" s="42"/>
      <c r="E6" s="99"/>
      <c r="F6" s="99"/>
      <c r="G6" s="100"/>
      <c r="H6" s="101"/>
      <c r="I6" s="42"/>
      <c r="J6" s="42"/>
      <c r="K6" s="102"/>
      <c r="L6" s="42"/>
      <c r="X6" s="96" t="s">
        <v>117</v>
      </c>
      <c r="Y6" s="95">
        <v>230</v>
      </c>
      <c r="AA6" s="90" t="s">
        <v>138</v>
      </c>
      <c r="AB6" s="90">
        <v>2</v>
      </c>
    </row>
    <row r="7" spans="1:28">
      <c r="A7" s="27"/>
      <c r="B7" s="27" t="s">
        <v>172</v>
      </c>
      <c r="C7" s="102"/>
      <c r="D7" s="42"/>
      <c r="E7" s="99"/>
      <c r="F7" s="99"/>
      <c r="G7" s="100"/>
      <c r="H7" s="101"/>
      <c r="I7" s="42"/>
      <c r="J7" s="42"/>
      <c r="K7" s="102"/>
      <c r="L7" s="42"/>
      <c r="X7" s="96" t="s">
        <v>118</v>
      </c>
      <c r="Y7" s="95">
        <v>280</v>
      </c>
      <c r="AA7" s="90" t="s">
        <v>137</v>
      </c>
      <c r="AB7" s="90">
        <v>1</v>
      </c>
    </row>
    <row r="8" spans="1:28" ht="7.05" customHeight="1">
      <c r="A8" s="27"/>
      <c r="B8" s="27"/>
      <c r="C8" s="102"/>
      <c r="D8" s="42"/>
      <c r="E8" s="99"/>
      <c r="F8" s="99"/>
      <c r="G8" s="100"/>
      <c r="H8" s="101"/>
      <c r="I8" s="42"/>
      <c r="J8" s="42"/>
      <c r="K8" s="102"/>
      <c r="L8" s="42"/>
      <c r="X8" s="96" t="s">
        <v>154</v>
      </c>
      <c r="Y8" s="95">
        <v>330</v>
      </c>
    </row>
    <row r="9" spans="1:28" ht="15" thickBot="1">
      <c r="A9" s="39"/>
      <c r="B9" s="32"/>
      <c r="C9" s="32"/>
      <c r="X9" s="90" t="s">
        <v>119</v>
      </c>
      <c r="Y9" s="95">
        <v>164</v>
      </c>
      <c r="AA9" s="97" t="s">
        <v>19</v>
      </c>
      <c r="AB9" s="97" t="s">
        <v>20</v>
      </c>
    </row>
    <row r="10" spans="1:28" ht="18.600000000000001" thickTop="1">
      <c r="A10" s="107"/>
      <c r="B10" s="108" t="s">
        <v>111</v>
      </c>
      <c r="C10" s="108"/>
      <c r="D10" s="108"/>
      <c r="E10" s="108"/>
      <c r="F10" s="108"/>
      <c r="G10" s="108"/>
      <c r="H10" s="108"/>
      <c r="I10" s="108"/>
      <c r="J10" s="108"/>
      <c r="K10" s="108"/>
      <c r="L10" s="109"/>
      <c r="X10" s="90" t="s">
        <v>120</v>
      </c>
      <c r="Y10" s="95">
        <v>231</v>
      </c>
      <c r="AA10" s="98">
        <v>43558</v>
      </c>
      <c r="AB10" s="98">
        <v>43561</v>
      </c>
    </row>
    <row r="11" spans="1:28" ht="15" thickBot="1">
      <c r="A11" s="110"/>
      <c r="B11" s="32"/>
      <c r="C11" s="32"/>
      <c r="D11" s="32"/>
      <c r="E11" s="83"/>
      <c r="F11" s="83"/>
      <c r="G11" s="84"/>
      <c r="H11" s="85"/>
      <c r="I11" s="32"/>
      <c r="J11" s="32"/>
      <c r="K11" s="86"/>
      <c r="L11" s="111"/>
      <c r="X11" s="96" t="s">
        <v>121</v>
      </c>
      <c r="Y11" s="95">
        <v>298</v>
      </c>
      <c r="AA11" s="98">
        <v>43559</v>
      </c>
      <c r="AB11" s="98">
        <v>43562</v>
      </c>
    </row>
    <row r="12" spans="1:28" ht="30" thickTop="1" thickBot="1">
      <c r="A12" s="110"/>
      <c r="B12" s="123" t="s">
        <v>159</v>
      </c>
      <c r="C12" s="126" t="s">
        <v>21</v>
      </c>
      <c r="D12" s="127" t="s">
        <v>146</v>
      </c>
      <c r="E12" s="128" t="s">
        <v>112</v>
      </c>
      <c r="F12" s="129" t="s">
        <v>113</v>
      </c>
      <c r="G12" s="130" t="s">
        <v>150</v>
      </c>
      <c r="H12" s="131" t="s">
        <v>151</v>
      </c>
      <c r="I12" s="126" t="s">
        <v>114</v>
      </c>
      <c r="J12" s="127" t="s">
        <v>145</v>
      </c>
      <c r="K12" s="132" t="s">
        <v>162</v>
      </c>
      <c r="L12" s="111"/>
      <c r="M12" s="87" t="s">
        <v>141</v>
      </c>
      <c r="N12" s="87" t="s">
        <v>142</v>
      </c>
      <c r="O12" s="87" t="s">
        <v>147</v>
      </c>
      <c r="P12" s="87" t="s">
        <v>143</v>
      </c>
      <c r="Q12" s="87" t="s">
        <v>144</v>
      </c>
      <c r="R12" s="87" t="s">
        <v>148</v>
      </c>
      <c r="S12" s="87" t="s">
        <v>149</v>
      </c>
      <c r="T12" s="92" t="s">
        <v>150</v>
      </c>
      <c r="U12" s="88" t="s">
        <v>151</v>
      </c>
      <c r="V12" s="93" t="s">
        <v>158</v>
      </c>
      <c r="X12" s="96" t="s">
        <v>122</v>
      </c>
      <c r="Y12" s="95">
        <v>365</v>
      </c>
      <c r="AA12" s="98">
        <v>43560</v>
      </c>
      <c r="AB12" s="98">
        <v>43563</v>
      </c>
    </row>
    <row r="13" spans="1:28" ht="19.8" customHeight="1" thickTop="1" thickBot="1">
      <c r="A13" s="110"/>
      <c r="B13" s="124"/>
      <c r="C13" s="76" t="s">
        <v>163</v>
      </c>
      <c r="D13" s="77"/>
      <c r="E13" s="77"/>
      <c r="F13" s="78"/>
      <c r="G13" s="133" t="s">
        <v>167</v>
      </c>
      <c r="H13" s="134"/>
      <c r="I13" s="134"/>
      <c r="J13" s="134"/>
      <c r="K13" s="135"/>
      <c r="L13" s="111"/>
      <c r="T13" s="92"/>
      <c r="V13" s="93"/>
      <c r="X13" s="96" t="s">
        <v>155</v>
      </c>
      <c r="Y13" s="95">
        <v>432</v>
      </c>
      <c r="AA13" s="98">
        <v>43561</v>
      </c>
      <c r="AB13" s="98">
        <v>43564</v>
      </c>
    </row>
    <row r="14" spans="1:28" ht="19.8" customHeight="1" thickTop="1" thickBot="1">
      <c r="A14" s="110"/>
      <c r="B14" s="124">
        <v>1</v>
      </c>
      <c r="C14" s="73"/>
      <c r="D14" s="73"/>
      <c r="E14" s="74"/>
      <c r="F14" s="79"/>
      <c r="G14" s="136" t="str">
        <f>IF($M14=0,"",$T14)</f>
        <v/>
      </c>
      <c r="H14" s="137" t="str">
        <f>IF($U14=0,"",$U14)</f>
        <v/>
      </c>
      <c r="I14" s="138" t="str">
        <f>IFERROR(D14*H14,"")</f>
        <v/>
      </c>
      <c r="J14" s="139" t="str">
        <f>IF($V14=0,"",$V14)</f>
        <v/>
      </c>
      <c r="K14" s="140" t="str">
        <f>IF(Q14=TRUE,"","Room type cannot accommodate number of pax")</f>
        <v/>
      </c>
      <c r="L14" s="111"/>
      <c r="M14" s="87">
        <f>IFERROR(VLOOKUP($C14,$AA$4:$AB$7,2,FALSE),0)</f>
        <v>0</v>
      </c>
      <c r="N14" s="87">
        <f>DATEDIF($E14,$F14,"d")</f>
        <v>0</v>
      </c>
      <c r="O14" s="87">
        <f>IF(N14=0,0,$N14+1)</f>
        <v>0</v>
      </c>
      <c r="P14" s="87">
        <f>IFERROR($D14/$M14,0)</f>
        <v>0</v>
      </c>
      <c r="Q14" s="87" t="b">
        <f>INT($P14)=$P14</f>
        <v>1</v>
      </c>
      <c r="R14" s="87">
        <f>IFERROR(VLOOKUP($M14,$AA$19:$AB$22,2,FALSE),0)</f>
        <v>0</v>
      </c>
      <c r="S14" s="87" t="str">
        <f>_xlfn.CONCAT($O14,"D",$N14,"N")</f>
        <v>0D0N</v>
      </c>
      <c r="T14" s="87" t="str">
        <f>_xlfn.CONCAT(R14," ",S14)</f>
        <v>0 0D0N</v>
      </c>
      <c r="U14" s="88">
        <f>IFERROR(VLOOKUP($T14,$X$4:$Y$23,2,FALSE),0)</f>
        <v>0</v>
      </c>
      <c r="V14" s="89">
        <f>IFERROR($D14/$M14,0)</f>
        <v>0</v>
      </c>
      <c r="X14" s="90" t="s">
        <v>123</v>
      </c>
      <c r="Y14" s="95">
        <v>230</v>
      </c>
      <c r="AA14" s="98"/>
      <c r="AB14" s="98">
        <v>43565</v>
      </c>
    </row>
    <row r="15" spans="1:28" ht="19.8" customHeight="1" thickTop="1" thickBot="1">
      <c r="A15" s="110"/>
      <c r="B15" s="124">
        <v>2</v>
      </c>
      <c r="C15" s="73"/>
      <c r="D15" s="73"/>
      <c r="E15" s="74"/>
      <c r="F15" s="79"/>
      <c r="G15" s="136" t="str">
        <f>IF($M15=0,"",$T15)</f>
        <v/>
      </c>
      <c r="H15" s="137" t="str">
        <f t="shared" ref="H15:H23" si="0">IF($U15=0,"",$U15)</f>
        <v/>
      </c>
      <c r="I15" s="138" t="str">
        <f t="shared" ref="I15:I23" si="1">IFERROR(D15*H15,"")</f>
        <v/>
      </c>
      <c r="J15" s="139" t="str">
        <f t="shared" ref="J15:J23" si="2">IF($V15=0,"",$V15)</f>
        <v/>
      </c>
      <c r="K15" s="140" t="str">
        <f t="shared" ref="K15:K23" si="3">IF(Q15=TRUE,"","Room type cannot accommodate number of pax")</f>
        <v/>
      </c>
      <c r="L15" s="111"/>
      <c r="M15" s="87">
        <f>IFERROR(VLOOKUP($C15,$AA$4:$AB$7,2,FALSE),0)</f>
        <v>0</v>
      </c>
      <c r="N15" s="87">
        <f t="shared" ref="N15:N23" si="4">DATEDIF($E15,$F15,"d")</f>
        <v>0</v>
      </c>
      <c r="O15" s="87">
        <f t="shared" ref="O15:O23" si="5">IF(N15=0,0,$N15+1)</f>
        <v>0</v>
      </c>
      <c r="P15" s="87">
        <f>IFERROR($D15/$M15,0)</f>
        <v>0</v>
      </c>
      <c r="Q15" s="87" t="b">
        <f t="shared" ref="Q15:Q23" si="6">INT($P15)=$P15</f>
        <v>1</v>
      </c>
      <c r="R15" s="87">
        <f>IFERROR(VLOOKUP($M15,$AA$19:$AB$22,2,FALSE),0)</f>
        <v>0</v>
      </c>
      <c r="S15" s="87" t="str">
        <f t="shared" ref="S15:S23" si="7">_xlfn.CONCAT($O15,"D",$N15,"N")</f>
        <v>0D0N</v>
      </c>
      <c r="T15" s="87" t="str">
        <f t="shared" ref="T15:T23" si="8">_xlfn.CONCAT(R15," ",S15)</f>
        <v>0 0D0N</v>
      </c>
      <c r="U15" s="88">
        <f>IFERROR(VLOOKUP($T15,$X$4:$Y$23,2,FALSE),0)</f>
        <v>0</v>
      </c>
      <c r="V15" s="89">
        <f>IFERROR($D15/$M15,0)</f>
        <v>0</v>
      </c>
      <c r="X15" s="90" t="s">
        <v>124</v>
      </c>
      <c r="Y15" s="95">
        <v>330</v>
      </c>
      <c r="AA15" s="98"/>
      <c r="AB15" s="98">
        <v>43566</v>
      </c>
    </row>
    <row r="16" spans="1:28" ht="19.8" customHeight="1" thickTop="1" thickBot="1">
      <c r="A16" s="110"/>
      <c r="B16" s="124">
        <v>3</v>
      </c>
      <c r="C16" s="73"/>
      <c r="D16" s="73"/>
      <c r="E16" s="74"/>
      <c r="F16" s="79"/>
      <c r="G16" s="136" t="str">
        <f t="shared" ref="G16:G23" si="9">IF($M16=0,"",$T16)</f>
        <v/>
      </c>
      <c r="H16" s="137" t="str">
        <f t="shared" si="0"/>
        <v/>
      </c>
      <c r="I16" s="138" t="str">
        <f t="shared" si="1"/>
        <v/>
      </c>
      <c r="J16" s="139" t="str">
        <f t="shared" si="2"/>
        <v/>
      </c>
      <c r="K16" s="140" t="str">
        <f t="shared" si="3"/>
        <v/>
      </c>
      <c r="L16" s="111"/>
      <c r="M16" s="87">
        <f>IFERROR(VLOOKUP($C16,$AA$4:$AB$7,2,FALSE),0)</f>
        <v>0</v>
      </c>
      <c r="N16" s="87">
        <f t="shared" si="4"/>
        <v>0</v>
      </c>
      <c r="O16" s="87">
        <f t="shared" si="5"/>
        <v>0</v>
      </c>
      <c r="P16" s="87">
        <f>IFERROR($D16/$M16,0)</f>
        <v>0</v>
      </c>
      <c r="Q16" s="87" t="b">
        <f t="shared" si="6"/>
        <v>1</v>
      </c>
      <c r="R16" s="87">
        <f>IFERROR(VLOOKUP($M16,$AA$19:$AB$22,2,FALSE),0)</f>
        <v>0</v>
      </c>
      <c r="S16" s="87" t="str">
        <f t="shared" si="7"/>
        <v>0D0N</v>
      </c>
      <c r="T16" s="87" t="str">
        <f t="shared" si="8"/>
        <v>0 0D0N</v>
      </c>
      <c r="U16" s="88">
        <f>IFERROR(VLOOKUP($T16,$X$4:$Y$23,2,FALSE),0)</f>
        <v>0</v>
      </c>
      <c r="V16" s="89">
        <f>IFERROR($D16/$M16,0)</f>
        <v>0</v>
      </c>
      <c r="X16" s="96" t="s">
        <v>125</v>
      </c>
      <c r="Y16" s="95">
        <v>430</v>
      </c>
      <c r="AA16" s="98"/>
      <c r="AB16" s="98">
        <v>43567</v>
      </c>
    </row>
    <row r="17" spans="1:28" ht="19.8" customHeight="1" thickTop="1" thickBot="1">
      <c r="A17" s="110"/>
      <c r="B17" s="124">
        <v>4</v>
      </c>
      <c r="C17" s="73"/>
      <c r="D17" s="73"/>
      <c r="E17" s="74"/>
      <c r="F17" s="79"/>
      <c r="G17" s="136" t="str">
        <f t="shared" si="9"/>
        <v/>
      </c>
      <c r="H17" s="137" t="str">
        <f t="shared" si="0"/>
        <v/>
      </c>
      <c r="I17" s="138" t="str">
        <f t="shared" si="1"/>
        <v/>
      </c>
      <c r="J17" s="139" t="str">
        <f t="shared" si="2"/>
        <v/>
      </c>
      <c r="K17" s="140" t="str">
        <f t="shared" si="3"/>
        <v/>
      </c>
      <c r="L17" s="111"/>
      <c r="M17" s="87">
        <f>IFERROR(VLOOKUP($C17,$AA$4:$AB$7,2,FALSE),0)</f>
        <v>0</v>
      </c>
      <c r="N17" s="87">
        <f t="shared" si="4"/>
        <v>0</v>
      </c>
      <c r="O17" s="87">
        <f t="shared" si="5"/>
        <v>0</v>
      </c>
      <c r="P17" s="87">
        <f>IFERROR($D17/$M17,0)</f>
        <v>0</v>
      </c>
      <c r="Q17" s="87" t="b">
        <f t="shared" si="6"/>
        <v>1</v>
      </c>
      <c r="R17" s="87">
        <f>IFERROR(VLOOKUP($M17,$AA$19:$AB$22,2,FALSE),0)</f>
        <v>0</v>
      </c>
      <c r="S17" s="87" t="str">
        <f t="shared" si="7"/>
        <v>0D0N</v>
      </c>
      <c r="T17" s="87" t="str">
        <f t="shared" si="8"/>
        <v>0 0D0N</v>
      </c>
      <c r="U17" s="88">
        <f>IFERROR(VLOOKUP($T17,$X$4:$Y$23,2,FALSE),0)</f>
        <v>0</v>
      </c>
      <c r="V17" s="89">
        <f>IFERROR($D17/$M17,0)</f>
        <v>0</v>
      </c>
      <c r="X17" s="96" t="s">
        <v>126</v>
      </c>
      <c r="Y17" s="95">
        <v>530</v>
      </c>
      <c r="AA17" s="98"/>
      <c r="AB17" s="98"/>
    </row>
    <row r="18" spans="1:28" ht="19.8" customHeight="1" thickTop="1" thickBot="1">
      <c r="A18" s="110"/>
      <c r="B18" s="124">
        <v>5</v>
      </c>
      <c r="C18" s="73"/>
      <c r="D18" s="73"/>
      <c r="E18" s="74"/>
      <c r="F18" s="79"/>
      <c r="G18" s="136" t="str">
        <f t="shared" si="9"/>
        <v/>
      </c>
      <c r="H18" s="137" t="str">
        <f t="shared" si="0"/>
        <v/>
      </c>
      <c r="I18" s="138" t="str">
        <f t="shared" si="1"/>
        <v/>
      </c>
      <c r="J18" s="139" t="str">
        <f t="shared" si="2"/>
        <v/>
      </c>
      <c r="K18" s="140" t="str">
        <f t="shared" si="3"/>
        <v/>
      </c>
      <c r="L18" s="111"/>
      <c r="M18" s="87">
        <f>IFERROR(VLOOKUP($C18,$AA$4:$AB$7,2,FALSE),0)</f>
        <v>0</v>
      </c>
      <c r="N18" s="87">
        <f t="shared" si="4"/>
        <v>0</v>
      </c>
      <c r="O18" s="87">
        <f t="shared" si="5"/>
        <v>0</v>
      </c>
      <c r="P18" s="87">
        <f>IFERROR($D18/$M18,0)</f>
        <v>0</v>
      </c>
      <c r="Q18" s="87" t="b">
        <f t="shared" si="6"/>
        <v>1</v>
      </c>
      <c r="R18" s="87">
        <f>IFERROR(VLOOKUP($M18,$AA$19:$AB$22,2,FALSE),0)</f>
        <v>0</v>
      </c>
      <c r="S18" s="87" t="str">
        <f t="shared" si="7"/>
        <v>0D0N</v>
      </c>
      <c r="T18" s="87" t="str">
        <f t="shared" si="8"/>
        <v>0 0D0N</v>
      </c>
      <c r="U18" s="88">
        <f>IFERROR(VLOOKUP($T18,$X$4:$Y$23,2,FALSE),0)</f>
        <v>0</v>
      </c>
      <c r="V18" s="89">
        <f>IFERROR($D18/$M18,0)</f>
        <v>0</v>
      </c>
      <c r="X18" s="96" t="s">
        <v>156</v>
      </c>
      <c r="Y18" s="95">
        <v>630</v>
      </c>
      <c r="AA18" s="94" t="s">
        <v>26</v>
      </c>
      <c r="AB18" s="94" t="s">
        <v>21</v>
      </c>
    </row>
    <row r="19" spans="1:28" ht="19.8" customHeight="1" thickTop="1" thickBot="1">
      <c r="A19" s="110"/>
      <c r="B19" s="124">
        <v>6</v>
      </c>
      <c r="C19" s="73"/>
      <c r="D19" s="73"/>
      <c r="E19" s="74"/>
      <c r="F19" s="79"/>
      <c r="G19" s="136" t="str">
        <f t="shared" si="9"/>
        <v/>
      </c>
      <c r="H19" s="137" t="str">
        <f t="shared" si="0"/>
        <v/>
      </c>
      <c r="I19" s="138" t="str">
        <f t="shared" si="1"/>
        <v/>
      </c>
      <c r="J19" s="139" t="str">
        <f t="shared" si="2"/>
        <v/>
      </c>
      <c r="K19" s="140" t="str">
        <f t="shared" si="3"/>
        <v/>
      </c>
      <c r="L19" s="111"/>
      <c r="M19" s="87">
        <f>IFERROR(VLOOKUP($C19,$AA$4:$AB$7,2,FALSE),0)</f>
        <v>0</v>
      </c>
      <c r="N19" s="87">
        <f t="shared" si="4"/>
        <v>0</v>
      </c>
      <c r="O19" s="87">
        <f t="shared" si="5"/>
        <v>0</v>
      </c>
      <c r="P19" s="87">
        <f>IFERROR($D19/$M19,0)</f>
        <v>0</v>
      </c>
      <c r="Q19" s="87" t="b">
        <f t="shared" si="6"/>
        <v>1</v>
      </c>
      <c r="R19" s="87">
        <f>IFERROR(VLOOKUP($M19,$AA$19:$AB$22,2,FALSE),0)</f>
        <v>0</v>
      </c>
      <c r="S19" s="87" t="str">
        <f t="shared" si="7"/>
        <v>0D0N</v>
      </c>
      <c r="T19" s="87" t="str">
        <f t="shared" si="8"/>
        <v>0 0D0N</v>
      </c>
      <c r="U19" s="88">
        <f>IFERROR(VLOOKUP($T19,$X$4:$Y$23,2,FALSE),0)</f>
        <v>0</v>
      </c>
      <c r="V19" s="89">
        <f>IFERROR($D19/$M19,0)</f>
        <v>0</v>
      </c>
      <c r="X19" s="90" t="s">
        <v>127</v>
      </c>
      <c r="Y19" s="95">
        <v>430</v>
      </c>
      <c r="AA19" s="90">
        <v>4</v>
      </c>
      <c r="AB19" s="90" t="s">
        <v>132</v>
      </c>
    </row>
    <row r="20" spans="1:28" ht="19.8" customHeight="1" thickTop="1" thickBot="1">
      <c r="A20" s="110"/>
      <c r="B20" s="124">
        <v>7</v>
      </c>
      <c r="C20" s="73"/>
      <c r="D20" s="73"/>
      <c r="E20" s="74"/>
      <c r="F20" s="79"/>
      <c r="G20" s="136" t="str">
        <f t="shared" si="9"/>
        <v/>
      </c>
      <c r="H20" s="137" t="str">
        <f t="shared" si="0"/>
        <v/>
      </c>
      <c r="I20" s="138" t="str">
        <f t="shared" si="1"/>
        <v/>
      </c>
      <c r="J20" s="139" t="str">
        <f t="shared" si="2"/>
        <v/>
      </c>
      <c r="K20" s="140" t="str">
        <f t="shared" si="3"/>
        <v/>
      </c>
      <c r="L20" s="111"/>
      <c r="M20" s="87">
        <f>IFERROR(VLOOKUP($C20,$AA$4:$AB$7,2,FALSE),0)</f>
        <v>0</v>
      </c>
      <c r="N20" s="87">
        <f t="shared" si="4"/>
        <v>0</v>
      </c>
      <c r="O20" s="87">
        <f t="shared" si="5"/>
        <v>0</v>
      </c>
      <c r="P20" s="87">
        <f>IFERROR($D20/$M20,0)</f>
        <v>0</v>
      </c>
      <c r="Q20" s="87" t="b">
        <f t="shared" si="6"/>
        <v>1</v>
      </c>
      <c r="R20" s="87">
        <f>IFERROR(VLOOKUP($M20,$AA$19:$AB$22,2,FALSE),0)</f>
        <v>0</v>
      </c>
      <c r="S20" s="87" t="str">
        <f t="shared" si="7"/>
        <v>0D0N</v>
      </c>
      <c r="T20" s="87" t="str">
        <f t="shared" si="8"/>
        <v>0 0D0N</v>
      </c>
      <c r="U20" s="88">
        <f>IFERROR(VLOOKUP($T20,$X$4:$Y$23,2,FALSE),0)</f>
        <v>0</v>
      </c>
      <c r="V20" s="89">
        <f>IFERROR($D20/$M20,0)</f>
        <v>0</v>
      </c>
      <c r="X20" s="90" t="s">
        <v>128</v>
      </c>
      <c r="Y20" s="95">
        <v>630</v>
      </c>
      <c r="AA20" s="90">
        <v>3</v>
      </c>
      <c r="AB20" s="90" t="s">
        <v>133</v>
      </c>
    </row>
    <row r="21" spans="1:28" ht="19.8" customHeight="1" thickTop="1" thickBot="1">
      <c r="A21" s="110"/>
      <c r="B21" s="124">
        <v>8</v>
      </c>
      <c r="C21" s="73"/>
      <c r="D21" s="73"/>
      <c r="E21" s="74"/>
      <c r="F21" s="79"/>
      <c r="G21" s="136" t="str">
        <f t="shared" si="9"/>
        <v/>
      </c>
      <c r="H21" s="137" t="str">
        <f t="shared" si="0"/>
        <v/>
      </c>
      <c r="I21" s="138" t="str">
        <f t="shared" si="1"/>
        <v/>
      </c>
      <c r="J21" s="139" t="str">
        <f t="shared" si="2"/>
        <v/>
      </c>
      <c r="K21" s="140" t="str">
        <f t="shared" si="3"/>
        <v/>
      </c>
      <c r="L21" s="111"/>
      <c r="M21" s="87">
        <f>IFERROR(VLOOKUP($C21,$AA$4:$AB$7,2,FALSE),0)</f>
        <v>0</v>
      </c>
      <c r="N21" s="87">
        <f t="shared" si="4"/>
        <v>0</v>
      </c>
      <c r="O21" s="87">
        <f t="shared" si="5"/>
        <v>0</v>
      </c>
      <c r="P21" s="87">
        <f>IFERROR($D21/$M21,0)</f>
        <v>0</v>
      </c>
      <c r="Q21" s="87" t="b">
        <f t="shared" si="6"/>
        <v>1</v>
      </c>
      <c r="R21" s="87">
        <f>IFERROR(VLOOKUP($M21,$AA$19:$AB$22,2,FALSE),0)</f>
        <v>0</v>
      </c>
      <c r="S21" s="87" t="str">
        <f t="shared" si="7"/>
        <v>0D0N</v>
      </c>
      <c r="T21" s="87" t="str">
        <f t="shared" si="8"/>
        <v>0 0D0N</v>
      </c>
      <c r="U21" s="88">
        <f>IFERROR(VLOOKUP($T21,$X$4:$Y$23,2,FALSE),0)</f>
        <v>0</v>
      </c>
      <c r="V21" s="89">
        <f>IFERROR($D21/$M21,0)</f>
        <v>0</v>
      </c>
      <c r="X21" s="96" t="s">
        <v>129</v>
      </c>
      <c r="Y21" s="95">
        <v>830</v>
      </c>
      <c r="AA21" s="90">
        <v>2</v>
      </c>
      <c r="AB21" s="90" t="s">
        <v>134</v>
      </c>
    </row>
    <row r="22" spans="1:28" ht="19.8" customHeight="1" thickTop="1" thickBot="1">
      <c r="A22" s="110"/>
      <c r="B22" s="124">
        <v>9</v>
      </c>
      <c r="C22" s="73"/>
      <c r="D22" s="73"/>
      <c r="E22" s="74"/>
      <c r="F22" s="79"/>
      <c r="G22" s="136" t="str">
        <f t="shared" si="9"/>
        <v/>
      </c>
      <c r="H22" s="137" t="str">
        <f t="shared" si="0"/>
        <v/>
      </c>
      <c r="I22" s="138" t="str">
        <f t="shared" si="1"/>
        <v/>
      </c>
      <c r="J22" s="139" t="str">
        <f t="shared" si="2"/>
        <v/>
      </c>
      <c r="K22" s="140" t="str">
        <f t="shared" si="3"/>
        <v/>
      </c>
      <c r="L22" s="111"/>
      <c r="M22" s="87">
        <f>IFERROR(VLOOKUP($C22,$AA$4:$AB$7,2,FALSE),0)</f>
        <v>0</v>
      </c>
      <c r="N22" s="87">
        <f t="shared" si="4"/>
        <v>0</v>
      </c>
      <c r="O22" s="87">
        <f t="shared" si="5"/>
        <v>0</v>
      </c>
      <c r="P22" s="87">
        <f>IFERROR($D22/$M22,0)</f>
        <v>0</v>
      </c>
      <c r="Q22" s="87" t="b">
        <f t="shared" si="6"/>
        <v>1</v>
      </c>
      <c r="R22" s="87">
        <f>IFERROR(VLOOKUP($M22,$AA$19:$AB$22,2,FALSE),0)</f>
        <v>0</v>
      </c>
      <c r="S22" s="87" t="str">
        <f t="shared" si="7"/>
        <v>0D0N</v>
      </c>
      <c r="T22" s="87" t="str">
        <f t="shared" si="8"/>
        <v>0 0D0N</v>
      </c>
      <c r="U22" s="88">
        <f>IFERROR(VLOOKUP($T22,$X$4:$Y$23,2,FALSE),0)</f>
        <v>0</v>
      </c>
      <c r="V22" s="89">
        <f>IFERROR($D22/$M22,0)</f>
        <v>0</v>
      </c>
      <c r="X22" s="96" t="s">
        <v>130</v>
      </c>
      <c r="Y22" s="95">
        <v>1030</v>
      </c>
      <c r="AA22" s="90">
        <v>1</v>
      </c>
      <c r="AB22" s="90" t="s">
        <v>135</v>
      </c>
    </row>
    <row r="23" spans="1:28" ht="19.8" customHeight="1" thickTop="1" thickBot="1">
      <c r="A23" s="110"/>
      <c r="B23" s="125">
        <v>10</v>
      </c>
      <c r="C23" s="80"/>
      <c r="D23" s="80"/>
      <c r="E23" s="81"/>
      <c r="F23" s="82"/>
      <c r="G23" s="141" t="str">
        <f t="shared" si="9"/>
        <v/>
      </c>
      <c r="H23" s="142" t="str">
        <f t="shared" si="0"/>
        <v/>
      </c>
      <c r="I23" s="143" t="str">
        <f t="shared" si="1"/>
        <v/>
      </c>
      <c r="J23" s="144" t="str">
        <f t="shared" si="2"/>
        <v/>
      </c>
      <c r="K23" s="145" t="str">
        <f t="shared" si="3"/>
        <v/>
      </c>
      <c r="L23" s="111"/>
      <c r="M23" s="87">
        <f>IFERROR(VLOOKUP($C23,$AA$4:$AB$7,2,FALSE),0)</f>
        <v>0</v>
      </c>
      <c r="N23" s="87">
        <f t="shared" si="4"/>
        <v>0</v>
      </c>
      <c r="O23" s="87">
        <f t="shared" si="5"/>
        <v>0</v>
      </c>
      <c r="P23" s="87">
        <f>IFERROR($D23/$M23,0)</f>
        <v>0</v>
      </c>
      <c r="Q23" s="87" t="b">
        <f t="shared" si="6"/>
        <v>1</v>
      </c>
      <c r="R23" s="87">
        <f>IFERROR(VLOOKUP($M23,$AA$19:$AB$22,2,FALSE),0)</f>
        <v>0</v>
      </c>
      <c r="S23" s="87" t="str">
        <f t="shared" si="7"/>
        <v>0D0N</v>
      </c>
      <c r="T23" s="87" t="str">
        <f t="shared" si="8"/>
        <v>0 0D0N</v>
      </c>
      <c r="U23" s="88">
        <f>IFERROR(VLOOKUP($T23,$X$4:$Y$23,2,FALSE),0)</f>
        <v>0</v>
      </c>
      <c r="V23" s="89">
        <f>IFERROR($D23/$M23,0)</f>
        <v>0</v>
      </c>
      <c r="X23" s="96" t="s">
        <v>157</v>
      </c>
      <c r="Y23" s="95">
        <v>1230</v>
      </c>
      <c r="AA23" s="237"/>
      <c r="AB23" s="237"/>
    </row>
    <row r="24" spans="1:28" ht="19.8" customHeight="1" thickTop="1" thickBot="1">
      <c r="A24" s="110"/>
      <c r="B24" s="103"/>
      <c r="C24" s="103"/>
      <c r="D24" s="103"/>
      <c r="E24" s="104"/>
      <c r="F24" s="119"/>
      <c r="G24" s="105"/>
      <c r="H24" s="120" t="s">
        <v>165</v>
      </c>
      <c r="I24" s="121" t="str">
        <f>IF(SUM(I14:I23)=0,"",SUM(I14:I23))</f>
        <v/>
      </c>
      <c r="J24" s="122" t="str">
        <f>IF(SUM(J14:J23)=0,"",SUM(J14:J23))</f>
        <v/>
      </c>
      <c r="K24" s="106"/>
      <c r="L24" s="111"/>
      <c r="X24" s="237"/>
      <c r="Y24" s="237"/>
      <c r="AA24" s="237"/>
      <c r="AB24" s="237"/>
    </row>
    <row r="25" spans="1:28" ht="7.05" customHeight="1" thickTop="1" thickBot="1">
      <c r="A25" s="112"/>
      <c r="B25" s="113"/>
      <c r="C25" s="113"/>
      <c r="D25" s="113"/>
      <c r="E25" s="114"/>
      <c r="F25" s="114"/>
      <c r="G25" s="115"/>
      <c r="H25" s="116"/>
      <c r="I25" s="113"/>
      <c r="J25" s="113"/>
      <c r="K25" s="117"/>
      <c r="L25" s="118"/>
      <c r="X25" s="237"/>
      <c r="Y25" s="237"/>
      <c r="AA25" s="237"/>
      <c r="AB25" s="237"/>
    </row>
    <row r="26" spans="1:28" ht="15" thickTop="1">
      <c r="X26" s="237"/>
      <c r="Y26" s="237"/>
      <c r="AA26" s="237"/>
      <c r="AB26" s="237"/>
    </row>
    <row r="27" spans="1:28" ht="14.4" customHeight="1">
      <c r="A27" s="191" t="s">
        <v>173</v>
      </c>
      <c r="B27" s="191"/>
      <c r="C27" s="191"/>
      <c r="D27" s="191"/>
      <c r="E27" s="191"/>
      <c r="F27" s="191"/>
      <c r="G27" s="191"/>
      <c r="H27" s="191"/>
      <c r="I27" s="191"/>
      <c r="J27" s="191"/>
      <c r="K27" s="191"/>
      <c r="L27" s="191"/>
      <c r="X27" s="237"/>
      <c r="Y27" s="237"/>
    </row>
    <row r="28" spans="1:28">
      <c r="X28" s="237"/>
      <c r="Y28" s="237"/>
      <c r="Z28" s="237"/>
      <c r="AA28" s="237"/>
      <c r="AB28" s="237"/>
    </row>
    <row r="29" spans="1:28" s="194" customFormat="1">
      <c r="B29" s="195" t="s">
        <v>182</v>
      </c>
      <c r="C29" s="196"/>
      <c r="D29" s="196"/>
      <c r="E29" s="197"/>
      <c r="F29" s="197"/>
      <c r="G29" s="198"/>
      <c r="H29" s="199"/>
      <c r="I29" s="196"/>
      <c r="J29" s="200" t="s">
        <v>140</v>
      </c>
      <c r="K29" s="201" t="str">
        <f>IF('Invoicing Info'!$C$10="","",'Invoicing Info'!$C$10)</f>
        <v/>
      </c>
      <c r="L29" s="196"/>
      <c r="M29" s="238"/>
      <c r="N29" s="238"/>
      <c r="O29" s="238"/>
      <c r="P29" s="238"/>
      <c r="Q29" s="238"/>
      <c r="R29" s="238"/>
      <c r="S29" s="238"/>
      <c r="T29" s="238"/>
      <c r="U29" s="239"/>
      <c r="V29" s="240"/>
      <c r="W29" s="238"/>
      <c r="X29" s="241"/>
      <c r="Y29" s="241"/>
      <c r="Z29" s="241"/>
      <c r="AA29" s="241"/>
      <c r="AB29" s="241"/>
    </row>
    <row r="30" spans="1:28" s="194" customFormat="1" ht="7.05" customHeight="1">
      <c r="B30" s="196"/>
      <c r="C30" s="196"/>
      <c r="D30" s="196"/>
      <c r="E30" s="197"/>
      <c r="F30" s="197"/>
      <c r="G30" s="198"/>
      <c r="H30" s="199"/>
      <c r="I30" s="196"/>
      <c r="J30" s="196"/>
      <c r="L30" s="196"/>
      <c r="M30" s="238"/>
      <c r="N30" s="238"/>
      <c r="O30" s="238"/>
      <c r="P30" s="238"/>
      <c r="Q30" s="238"/>
      <c r="R30" s="238"/>
      <c r="S30" s="238"/>
      <c r="T30" s="238"/>
      <c r="U30" s="239"/>
      <c r="V30" s="240"/>
      <c r="W30" s="238"/>
      <c r="X30" s="241"/>
      <c r="Y30" s="241"/>
      <c r="Z30" s="241"/>
      <c r="AA30" s="241"/>
      <c r="AB30" s="241"/>
    </row>
    <row r="31" spans="1:28" s="194" customFormat="1" ht="18">
      <c r="A31" s="202" t="s">
        <v>166</v>
      </c>
      <c r="B31" s="202"/>
      <c r="C31" s="202"/>
      <c r="D31" s="202"/>
      <c r="E31" s="202"/>
      <c r="F31" s="202"/>
      <c r="G31" s="202"/>
      <c r="H31" s="202"/>
      <c r="I31" s="202"/>
      <c r="J31" s="202"/>
      <c r="K31" s="202"/>
      <c r="L31" s="202"/>
      <c r="M31" s="238"/>
      <c r="N31" s="238"/>
      <c r="O31" s="238"/>
      <c r="P31" s="238"/>
      <c r="Q31" s="238"/>
      <c r="R31" s="238"/>
      <c r="S31" s="238"/>
      <c r="T31" s="238"/>
      <c r="U31" s="239"/>
      <c r="V31" s="240"/>
      <c r="W31" s="238"/>
      <c r="X31" s="241"/>
      <c r="Y31" s="241"/>
      <c r="Z31" s="241"/>
      <c r="AA31" s="241"/>
      <c r="AB31" s="238" t="s">
        <v>44</v>
      </c>
    </row>
    <row r="32" spans="1:28" s="194" customFormat="1" ht="7.05" customHeight="1" thickBot="1">
      <c r="B32" s="196"/>
      <c r="C32" s="196"/>
      <c r="D32" s="196"/>
      <c r="E32" s="197"/>
      <c r="F32" s="197"/>
      <c r="G32" s="198"/>
      <c r="H32" s="199"/>
      <c r="I32" s="196"/>
      <c r="J32" s="196"/>
      <c r="L32" s="196"/>
      <c r="M32" s="238"/>
      <c r="N32" s="238"/>
      <c r="O32" s="238"/>
      <c r="P32" s="238"/>
      <c r="Q32" s="238"/>
      <c r="R32" s="238"/>
      <c r="S32" s="238"/>
      <c r="T32" s="238"/>
      <c r="U32" s="239"/>
      <c r="V32" s="240"/>
      <c r="W32" s="238"/>
      <c r="X32" s="241"/>
      <c r="Y32" s="241"/>
      <c r="Z32" s="241"/>
      <c r="AA32" s="241"/>
      <c r="AB32" s="242">
        <v>43558</v>
      </c>
    </row>
    <row r="33" spans="2:28" s="194" customFormat="1" ht="19.2" thickTop="1" thickBot="1">
      <c r="B33" s="203" t="s">
        <v>169</v>
      </c>
      <c r="C33" s="204"/>
      <c r="D33" s="204"/>
      <c r="E33" s="205"/>
      <c r="F33" s="206"/>
      <c r="G33" s="198"/>
      <c r="H33" s="207" t="s">
        <v>189</v>
      </c>
      <c r="I33" s="207"/>
      <c r="J33" s="207"/>
      <c r="K33" s="207"/>
      <c r="L33" s="196"/>
      <c r="M33" s="238"/>
      <c r="N33" s="238"/>
      <c r="O33" s="238"/>
      <c r="P33" s="238"/>
      <c r="Q33" s="238"/>
      <c r="R33" s="238"/>
      <c r="S33" s="238"/>
      <c r="T33" s="238"/>
      <c r="U33" s="239"/>
      <c r="V33" s="240"/>
      <c r="W33" s="238"/>
      <c r="X33" s="241"/>
      <c r="Y33" s="241"/>
      <c r="Z33" s="241"/>
      <c r="AA33" s="241"/>
      <c r="AB33" s="242">
        <v>43559</v>
      </c>
    </row>
    <row r="34" spans="2:28" s="194" customFormat="1" ht="30" thickTop="1" thickBot="1">
      <c r="B34" s="208" t="s">
        <v>159</v>
      </c>
      <c r="C34" s="209" t="s">
        <v>44</v>
      </c>
      <c r="D34" s="209" t="s">
        <v>146</v>
      </c>
      <c r="E34" s="210" t="s">
        <v>114</v>
      </c>
      <c r="F34" s="197"/>
      <c r="G34" s="198"/>
      <c r="H34" s="284" t="s">
        <v>238</v>
      </c>
      <c r="I34" s="284"/>
      <c r="J34" s="284"/>
      <c r="K34" s="284"/>
      <c r="L34" s="196"/>
      <c r="M34" s="238"/>
      <c r="N34" s="238"/>
      <c r="O34" s="238"/>
      <c r="P34" s="238"/>
      <c r="Q34" s="238"/>
      <c r="R34" s="238"/>
      <c r="S34" s="238"/>
      <c r="T34" s="238"/>
      <c r="U34" s="239"/>
      <c r="V34" s="240"/>
      <c r="W34" s="238"/>
      <c r="X34" s="241"/>
      <c r="Y34" s="241"/>
      <c r="Z34" s="241"/>
      <c r="AA34" s="241"/>
      <c r="AB34" s="242">
        <v>43560</v>
      </c>
    </row>
    <row r="35" spans="2:28" s="194" customFormat="1" ht="15.6" thickTop="1" thickBot="1">
      <c r="B35" s="211">
        <v>1</v>
      </c>
      <c r="C35" s="212">
        <v>43559</v>
      </c>
      <c r="D35" s="72"/>
      <c r="E35" s="213" t="str">
        <f>IF(12*$D35=0,"",12*$D35)</f>
        <v/>
      </c>
      <c r="F35" s="206"/>
      <c r="G35" s="198"/>
      <c r="H35" s="214" t="s">
        <v>183</v>
      </c>
      <c r="I35" s="214"/>
      <c r="J35" s="214"/>
      <c r="K35" s="214"/>
      <c r="L35" s="196"/>
      <c r="M35" s="238"/>
      <c r="N35" s="238"/>
      <c r="O35" s="238"/>
      <c r="P35" s="238"/>
      <c r="Q35" s="238"/>
      <c r="R35" s="238"/>
      <c r="S35" s="238"/>
      <c r="T35" s="238"/>
      <c r="U35" s="239"/>
      <c r="V35" s="240"/>
      <c r="W35" s="238"/>
      <c r="X35" s="241"/>
      <c r="Y35" s="241"/>
      <c r="Z35" s="241"/>
      <c r="AA35" s="241"/>
      <c r="AB35" s="242">
        <v>43561</v>
      </c>
    </row>
    <row r="36" spans="2:28" s="194" customFormat="1" ht="15.6" thickTop="1" thickBot="1">
      <c r="B36" s="211">
        <v>2</v>
      </c>
      <c r="C36" s="212">
        <v>43560</v>
      </c>
      <c r="D36" s="72"/>
      <c r="E36" s="213" t="str">
        <f t="shared" ref="E36:E43" si="10">IF(12*$D36=0,"",12*$D36)</f>
        <v/>
      </c>
      <c r="F36" s="206"/>
      <c r="G36" s="198"/>
      <c r="H36" s="215" t="s">
        <v>184</v>
      </c>
      <c r="J36" s="196"/>
      <c r="L36" s="196"/>
      <c r="M36" s="238"/>
      <c r="N36" s="238"/>
      <c r="O36" s="238"/>
      <c r="P36" s="238"/>
      <c r="Q36" s="238"/>
      <c r="R36" s="238"/>
      <c r="S36" s="238"/>
      <c r="T36" s="238"/>
      <c r="U36" s="239"/>
      <c r="V36" s="240"/>
      <c r="W36" s="238"/>
      <c r="X36" s="241"/>
      <c r="Y36" s="241"/>
      <c r="Z36" s="241"/>
      <c r="AA36" s="241"/>
      <c r="AB36" s="242">
        <v>43562</v>
      </c>
    </row>
    <row r="37" spans="2:28" s="194" customFormat="1" ht="15.6" thickTop="1" thickBot="1">
      <c r="B37" s="211">
        <v>3</v>
      </c>
      <c r="C37" s="212">
        <v>43561</v>
      </c>
      <c r="D37" s="72"/>
      <c r="E37" s="213" t="str">
        <f t="shared" si="10"/>
        <v/>
      </c>
      <c r="F37" s="206"/>
      <c r="G37" s="198"/>
      <c r="H37" s="216" t="s">
        <v>185</v>
      </c>
      <c r="I37" s="196"/>
      <c r="J37" s="196"/>
      <c r="L37" s="196"/>
      <c r="M37" s="238"/>
      <c r="N37" s="238"/>
      <c r="O37" s="238"/>
      <c r="P37" s="238"/>
      <c r="Q37" s="238"/>
      <c r="R37" s="238"/>
      <c r="S37" s="238"/>
      <c r="T37" s="238"/>
      <c r="U37" s="239"/>
      <c r="V37" s="240"/>
      <c r="W37" s="238"/>
      <c r="X37" s="241"/>
      <c r="Y37" s="241"/>
      <c r="Z37" s="241"/>
      <c r="AA37" s="241"/>
      <c r="AB37" s="242">
        <v>43563</v>
      </c>
    </row>
    <row r="38" spans="2:28" s="194" customFormat="1" ht="15.6" thickTop="1" thickBot="1">
      <c r="B38" s="211">
        <v>4</v>
      </c>
      <c r="C38" s="212">
        <v>43562</v>
      </c>
      <c r="D38" s="72"/>
      <c r="E38" s="213" t="str">
        <f t="shared" si="10"/>
        <v/>
      </c>
      <c r="F38" s="206"/>
      <c r="G38" s="198"/>
      <c r="H38" s="216" t="s">
        <v>186</v>
      </c>
      <c r="I38" s="196"/>
      <c r="J38" s="196"/>
      <c r="L38" s="196"/>
      <c r="M38" s="238"/>
      <c r="N38" s="238"/>
      <c r="O38" s="238"/>
      <c r="P38" s="238"/>
      <c r="Q38" s="238"/>
      <c r="R38" s="238"/>
      <c r="S38" s="238"/>
      <c r="T38" s="238"/>
      <c r="U38" s="239"/>
      <c r="V38" s="240"/>
      <c r="W38" s="238"/>
      <c r="X38" s="241"/>
      <c r="Y38" s="241"/>
      <c r="Z38" s="241"/>
      <c r="AA38" s="241"/>
      <c r="AB38" s="242">
        <v>43564</v>
      </c>
    </row>
    <row r="39" spans="2:28" s="194" customFormat="1" ht="15.6" thickTop="1" thickBot="1">
      <c r="B39" s="211">
        <v>5</v>
      </c>
      <c r="C39" s="212">
        <v>43563</v>
      </c>
      <c r="D39" s="72"/>
      <c r="E39" s="213" t="str">
        <f t="shared" si="10"/>
        <v/>
      </c>
      <c r="F39" s="206"/>
      <c r="G39" s="198"/>
      <c r="H39" s="216" t="s">
        <v>187</v>
      </c>
      <c r="I39" s="196"/>
      <c r="J39" s="196"/>
      <c r="L39" s="196"/>
      <c r="M39" s="238"/>
      <c r="N39" s="238"/>
      <c r="O39" s="238"/>
      <c r="P39" s="238"/>
      <c r="Q39" s="238"/>
      <c r="R39" s="238"/>
      <c r="S39" s="238"/>
      <c r="T39" s="238"/>
      <c r="U39" s="239"/>
      <c r="V39" s="240"/>
      <c r="W39" s="238"/>
      <c r="X39" s="241"/>
      <c r="Y39" s="241"/>
      <c r="Z39" s="241"/>
      <c r="AA39" s="241"/>
      <c r="AB39" s="242">
        <v>43565</v>
      </c>
    </row>
    <row r="40" spans="2:28" s="194" customFormat="1" ht="15.6" thickTop="1" thickBot="1">
      <c r="B40" s="211">
        <v>6</v>
      </c>
      <c r="C40" s="212">
        <v>43564</v>
      </c>
      <c r="D40" s="72"/>
      <c r="E40" s="213" t="str">
        <f t="shared" si="10"/>
        <v/>
      </c>
      <c r="F40" s="206"/>
      <c r="G40" s="198"/>
      <c r="H40" s="216" t="s">
        <v>188</v>
      </c>
      <c r="I40" s="196"/>
      <c r="J40" s="196"/>
      <c r="L40" s="196"/>
      <c r="M40" s="238"/>
      <c r="N40" s="238"/>
      <c r="O40" s="238"/>
      <c r="P40" s="238"/>
      <c r="Q40" s="238"/>
      <c r="R40" s="238"/>
      <c r="S40" s="238"/>
      <c r="T40" s="238"/>
      <c r="U40" s="239"/>
      <c r="V40" s="240"/>
      <c r="W40" s="238"/>
      <c r="X40" s="238"/>
      <c r="Y40" s="243"/>
      <c r="Z40" s="243"/>
      <c r="AA40" s="243"/>
      <c r="AB40" s="242">
        <v>43566</v>
      </c>
    </row>
    <row r="41" spans="2:28" s="194" customFormat="1" ht="15.6" thickTop="1" thickBot="1">
      <c r="B41" s="211">
        <v>7</v>
      </c>
      <c r="C41" s="212">
        <v>43565</v>
      </c>
      <c r="D41" s="72"/>
      <c r="E41" s="213" t="str">
        <f t="shared" si="10"/>
        <v/>
      </c>
      <c r="F41" s="206"/>
      <c r="G41" s="198"/>
      <c r="H41" s="215"/>
      <c r="I41" s="196"/>
      <c r="J41" s="196"/>
      <c r="L41" s="196"/>
      <c r="M41" s="238"/>
      <c r="N41" s="238"/>
      <c r="O41" s="238"/>
      <c r="P41" s="238"/>
      <c r="Q41" s="238"/>
      <c r="R41" s="238"/>
      <c r="S41" s="238"/>
      <c r="T41" s="238"/>
      <c r="U41" s="239"/>
      <c r="V41" s="240"/>
      <c r="W41" s="238"/>
      <c r="X41" s="238"/>
      <c r="Y41" s="243"/>
      <c r="Z41" s="243"/>
      <c r="AA41" s="243"/>
      <c r="AB41" s="242">
        <v>43567</v>
      </c>
    </row>
    <row r="42" spans="2:28" s="194" customFormat="1" ht="15.6" thickTop="1" thickBot="1">
      <c r="B42" s="211">
        <v>8</v>
      </c>
      <c r="C42" s="212">
        <v>43566</v>
      </c>
      <c r="D42" s="72"/>
      <c r="E42" s="213" t="str">
        <f t="shared" si="10"/>
        <v/>
      </c>
      <c r="F42" s="206"/>
      <c r="G42" s="198"/>
      <c r="H42" s="215" t="s">
        <v>190</v>
      </c>
      <c r="I42" s="196"/>
      <c r="J42" s="196"/>
      <c r="L42" s="196"/>
      <c r="M42" s="238"/>
      <c r="N42" s="238"/>
      <c r="O42" s="238"/>
      <c r="P42" s="238"/>
      <c r="Q42" s="238"/>
      <c r="R42" s="238"/>
      <c r="S42" s="238"/>
      <c r="T42" s="238"/>
      <c r="U42" s="239"/>
      <c r="V42" s="240"/>
      <c r="W42" s="238"/>
      <c r="X42" s="238"/>
      <c r="Y42" s="244"/>
      <c r="Z42" s="243"/>
      <c r="AA42" s="243"/>
      <c r="AB42" s="243"/>
    </row>
    <row r="43" spans="2:28" s="194" customFormat="1" ht="15.6" thickTop="1" thickBot="1">
      <c r="B43" s="211">
        <v>9</v>
      </c>
      <c r="C43" s="212">
        <v>43567</v>
      </c>
      <c r="D43" s="72"/>
      <c r="E43" s="213" t="str">
        <f t="shared" si="10"/>
        <v/>
      </c>
      <c r="F43" s="206"/>
      <c r="G43" s="198"/>
      <c r="H43" s="216" t="s">
        <v>192</v>
      </c>
      <c r="I43" s="196"/>
      <c r="J43" s="196"/>
      <c r="L43" s="196"/>
      <c r="M43" s="238"/>
      <c r="N43" s="238"/>
      <c r="O43" s="238"/>
      <c r="P43" s="238"/>
      <c r="Q43" s="238"/>
      <c r="R43" s="238"/>
      <c r="S43" s="238"/>
      <c r="T43" s="238"/>
      <c r="U43" s="239"/>
      <c r="V43" s="240"/>
      <c r="W43" s="238"/>
      <c r="X43" s="238"/>
      <c r="Y43" s="243"/>
      <c r="Z43" s="243"/>
      <c r="AA43" s="243"/>
      <c r="AB43" s="243"/>
    </row>
    <row r="44" spans="2:28" s="194" customFormat="1" ht="15.6" thickTop="1" thickBot="1">
      <c r="B44" s="217"/>
      <c r="C44" s="218"/>
      <c r="D44" s="219" t="s">
        <v>165</v>
      </c>
      <c r="E44" s="220" t="str">
        <f>IF(SUM($E35:$E43)=0,"",SUM($E35:$E43))</f>
        <v/>
      </c>
      <c r="F44" s="197"/>
      <c r="G44" s="198"/>
      <c r="H44" s="216" t="s">
        <v>191</v>
      </c>
      <c r="I44" s="196"/>
      <c r="J44" s="196"/>
      <c r="L44" s="196"/>
      <c r="M44" s="238"/>
      <c r="N44" s="238"/>
      <c r="O44" s="238"/>
      <c r="P44" s="238"/>
      <c r="Q44" s="238"/>
      <c r="R44" s="238"/>
      <c r="S44" s="238"/>
      <c r="T44" s="238"/>
      <c r="U44" s="239"/>
      <c r="V44" s="240"/>
      <c r="W44" s="238"/>
      <c r="X44" s="238"/>
      <c r="Y44" s="243"/>
      <c r="Z44" s="243"/>
      <c r="AA44" s="243"/>
      <c r="AB44" s="243"/>
    </row>
    <row r="45" spans="2:28" s="194" customFormat="1" ht="9.9" customHeight="1" thickTop="1" thickBot="1">
      <c r="B45" s="196"/>
      <c r="C45" s="196"/>
      <c r="D45" s="196"/>
      <c r="E45" s="197"/>
      <c r="F45" s="197"/>
      <c r="G45" s="198"/>
      <c r="H45" s="199"/>
      <c r="I45" s="196"/>
      <c r="J45" s="196"/>
      <c r="L45" s="196"/>
      <c r="M45" s="238"/>
      <c r="N45" s="238"/>
      <c r="O45" s="238"/>
      <c r="P45" s="238"/>
      <c r="Q45" s="238"/>
      <c r="R45" s="238"/>
      <c r="S45" s="238"/>
      <c r="T45" s="238"/>
      <c r="U45" s="239"/>
      <c r="V45" s="240"/>
      <c r="W45" s="238"/>
      <c r="X45" s="238"/>
      <c r="Y45" s="243"/>
      <c r="Z45" s="243"/>
      <c r="AA45" s="243"/>
      <c r="AB45" s="243"/>
    </row>
    <row r="46" spans="2:28" s="194" customFormat="1" ht="19.2" thickTop="1" thickBot="1">
      <c r="B46" s="221" t="s">
        <v>205</v>
      </c>
      <c r="C46" s="222"/>
      <c r="D46" s="222"/>
      <c r="E46" s="222"/>
      <c r="F46" s="222"/>
      <c r="G46" s="223"/>
      <c r="H46" s="215" t="s">
        <v>193</v>
      </c>
      <c r="J46" s="196"/>
      <c r="L46" s="196"/>
      <c r="M46" s="238"/>
      <c r="N46" s="238"/>
      <c r="O46" s="238"/>
      <c r="P46" s="238"/>
      <c r="Q46" s="238"/>
      <c r="R46" s="238"/>
      <c r="S46" s="238"/>
      <c r="T46" s="238"/>
      <c r="U46" s="239"/>
      <c r="V46" s="240"/>
      <c r="W46" s="238"/>
      <c r="X46" s="238"/>
      <c r="Y46" s="243"/>
      <c r="Z46" s="243"/>
      <c r="AA46" s="243"/>
      <c r="AB46" s="243"/>
    </row>
    <row r="47" spans="2:28" s="194" customFormat="1" ht="30" thickTop="1" thickBot="1">
      <c r="B47" s="208" t="s">
        <v>159</v>
      </c>
      <c r="C47" s="209" t="s">
        <v>44</v>
      </c>
      <c r="D47" s="209" t="s">
        <v>146</v>
      </c>
      <c r="E47" s="209" t="s">
        <v>180</v>
      </c>
      <c r="F47" s="209" t="s">
        <v>181</v>
      </c>
      <c r="G47" s="224" t="s">
        <v>114</v>
      </c>
      <c r="H47" s="225" t="s">
        <v>194</v>
      </c>
      <c r="I47" s="226"/>
      <c r="J47" s="226"/>
      <c r="K47" s="226"/>
      <c r="L47" s="196"/>
      <c r="M47" s="238"/>
      <c r="N47" s="238"/>
      <c r="O47" s="238"/>
      <c r="P47" s="238"/>
      <c r="Q47" s="238"/>
      <c r="R47" s="238"/>
      <c r="S47" s="238"/>
      <c r="T47" s="238"/>
      <c r="U47" s="239"/>
      <c r="V47" s="240"/>
      <c r="W47" s="238"/>
      <c r="X47" s="238"/>
      <c r="Y47" s="243"/>
      <c r="Z47" s="243"/>
      <c r="AA47" s="243"/>
      <c r="AB47" s="243"/>
    </row>
    <row r="48" spans="2:28" s="194" customFormat="1" ht="15.6" thickTop="1" thickBot="1">
      <c r="B48" s="211">
        <v>1</v>
      </c>
      <c r="C48" s="74"/>
      <c r="D48" s="72"/>
      <c r="E48" s="72"/>
      <c r="F48" s="227" t="str">
        <f>IF(ROUNDUP($D48/49,0)=0,"",ROUNDUP($D48/49,0))</f>
        <v/>
      </c>
      <c r="G48" s="228" t="str">
        <f>IFERROR($E48*$F48*150,"")</f>
        <v/>
      </c>
      <c r="H48" s="229"/>
      <c r="J48" s="196"/>
      <c r="L48" s="196"/>
      <c r="M48" s="238"/>
      <c r="N48" s="238"/>
      <c r="O48" s="238"/>
      <c r="P48" s="238"/>
      <c r="Q48" s="238"/>
      <c r="R48" s="238"/>
      <c r="S48" s="238"/>
      <c r="T48" s="238"/>
      <c r="U48" s="239"/>
      <c r="V48" s="240"/>
      <c r="W48" s="238"/>
      <c r="X48" s="238"/>
      <c r="Y48" s="243"/>
      <c r="Z48" s="243"/>
      <c r="AA48" s="243"/>
      <c r="AB48" s="243"/>
    </row>
    <row r="49" spans="2:28" s="194" customFormat="1" ht="15.6" thickTop="1" thickBot="1">
      <c r="B49" s="211">
        <v>2</v>
      </c>
      <c r="C49" s="74"/>
      <c r="D49" s="72"/>
      <c r="E49" s="72"/>
      <c r="F49" s="227" t="str">
        <f t="shared" ref="F49:F57" si="11">IF(ROUNDUP($D49/49,0)=0,"",ROUNDUP($D49/49,0))</f>
        <v/>
      </c>
      <c r="G49" s="228" t="str">
        <f t="shared" ref="G49:G57" si="12">IFERROR($E49*$F49*150,"")</f>
        <v/>
      </c>
      <c r="H49" s="230" t="s">
        <v>195</v>
      </c>
      <c r="I49" s="231"/>
      <c r="J49" s="231"/>
      <c r="K49" s="232" t="s">
        <v>196</v>
      </c>
      <c r="L49" s="196"/>
      <c r="M49" s="238"/>
      <c r="N49" s="238"/>
      <c r="O49" s="238"/>
      <c r="P49" s="238"/>
      <c r="Q49" s="238"/>
      <c r="R49" s="238"/>
      <c r="S49" s="238"/>
      <c r="T49" s="238"/>
      <c r="U49" s="239"/>
      <c r="V49" s="240"/>
      <c r="W49" s="238"/>
      <c r="X49" s="238"/>
      <c r="Y49" s="243"/>
      <c r="Z49" s="243"/>
      <c r="AA49" s="243"/>
      <c r="AB49" s="243"/>
    </row>
    <row r="50" spans="2:28" s="194" customFormat="1" ht="15.6" thickTop="1" thickBot="1">
      <c r="B50" s="211">
        <v>3</v>
      </c>
      <c r="C50" s="74"/>
      <c r="D50" s="72"/>
      <c r="E50" s="72"/>
      <c r="F50" s="227" t="str">
        <f t="shared" si="11"/>
        <v/>
      </c>
      <c r="G50" s="228" t="str">
        <f t="shared" si="12"/>
        <v/>
      </c>
      <c r="H50" s="233" t="s">
        <v>199</v>
      </c>
      <c r="I50" s="234"/>
      <c r="J50" s="234"/>
      <c r="K50" s="235" t="s">
        <v>201</v>
      </c>
      <c r="L50" s="196"/>
      <c r="M50" s="238"/>
      <c r="N50" s="238"/>
      <c r="O50" s="238"/>
      <c r="P50" s="238"/>
      <c r="Q50" s="238"/>
      <c r="R50" s="238"/>
      <c r="S50" s="238"/>
      <c r="T50" s="238"/>
      <c r="U50" s="239"/>
      <c r="V50" s="240"/>
      <c r="W50" s="238"/>
      <c r="X50" s="238"/>
      <c r="Y50" s="243"/>
      <c r="Z50" s="243"/>
      <c r="AA50" s="243"/>
      <c r="AB50" s="243"/>
    </row>
    <row r="51" spans="2:28" s="194" customFormat="1" ht="15.6" thickTop="1" thickBot="1">
      <c r="B51" s="211">
        <v>4</v>
      </c>
      <c r="C51" s="74"/>
      <c r="D51" s="72"/>
      <c r="E51" s="72"/>
      <c r="F51" s="227" t="str">
        <f t="shared" si="11"/>
        <v/>
      </c>
      <c r="G51" s="228" t="str">
        <f t="shared" si="12"/>
        <v/>
      </c>
      <c r="H51" s="233" t="s">
        <v>200</v>
      </c>
      <c r="I51" s="234"/>
      <c r="J51" s="234"/>
      <c r="K51" s="235" t="s">
        <v>202</v>
      </c>
      <c r="L51" s="196"/>
      <c r="M51" s="238"/>
      <c r="N51" s="238"/>
      <c r="O51" s="238"/>
      <c r="P51" s="238"/>
      <c r="Q51" s="238"/>
      <c r="R51" s="238"/>
      <c r="S51" s="238"/>
      <c r="T51" s="238"/>
      <c r="U51" s="239"/>
      <c r="V51" s="240"/>
      <c r="W51" s="238"/>
      <c r="X51" s="238"/>
      <c r="Y51" s="244"/>
      <c r="Z51" s="243"/>
      <c r="AA51" s="243"/>
      <c r="AB51" s="243"/>
    </row>
    <row r="52" spans="2:28" s="194" customFormat="1" ht="15.6" thickTop="1" thickBot="1">
      <c r="B52" s="211">
        <v>5</v>
      </c>
      <c r="C52" s="74"/>
      <c r="D52" s="72"/>
      <c r="E52" s="72"/>
      <c r="F52" s="227" t="str">
        <f t="shared" si="11"/>
        <v/>
      </c>
      <c r="G52" s="228" t="str">
        <f t="shared" si="12"/>
        <v/>
      </c>
      <c r="H52" s="233" t="s">
        <v>197</v>
      </c>
      <c r="I52" s="234"/>
      <c r="J52" s="234"/>
      <c r="K52" s="235" t="s">
        <v>203</v>
      </c>
      <c r="L52" s="196"/>
      <c r="M52" s="238"/>
      <c r="N52" s="238"/>
      <c r="O52" s="238"/>
      <c r="P52" s="238"/>
      <c r="Q52" s="238"/>
      <c r="R52" s="238"/>
      <c r="S52" s="238"/>
      <c r="T52" s="238"/>
      <c r="U52" s="239"/>
      <c r="V52" s="240"/>
      <c r="W52" s="238"/>
      <c r="X52" s="238"/>
      <c r="Y52" s="244"/>
      <c r="Z52" s="243"/>
      <c r="AA52" s="243"/>
      <c r="AB52" s="243"/>
    </row>
    <row r="53" spans="2:28" s="194" customFormat="1" ht="15.6" thickTop="1" thickBot="1">
      <c r="B53" s="211">
        <v>6</v>
      </c>
      <c r="C53" s="74"/>
      <c r="D53" s="72"/>
      <c r="E53" s="72"/>
      <c r="F53" s="227" t="str">
        <f t="shared" si="11"/>
        <v/>
      </c>
      <c r="G53" s="228" t="str">
        <f t="shared" si="12"/>
        <v/>
      </c>
      <c r="H53" s="233" t="s">
        <v>198</v>
      </c>
      <c r="I53" s="234"/>
      <c r="J53" s="234"/>
      <c r="K53" s="235" t="s">
        <v>204</v>
      </c>
      <c r="L53" s="196"/>
      <c r="M53" s="238"/>
      <c r="N53" s="238"/>
      <c r="O53" s="238"/>
      <c r="P53" s="238"/>
      <c r="Q53" s="238"/>
      <c r="R53" s="238"/>
      <c r="S53" s="238"/>
      <c r="T53" s="238"/>
      <c r="U53" s="239"/>
      <c r="V53" s="240"/>
      <c r="W53" s="238"/>
      <c r="X53" s="238"/>
      <c r="Y53" s="244"/>
      <c r="Z53" s="243"/>
      <c r="AA53" s="243"/>
      <c r="AB53" s="243"/>
    </row>
    <row r="54" spans="2:28" s="194" customFormat="1" ht="15.6" thickTop="1" thickBot="1">
      <c r="B54" s="211">
        <v>7</v>
      </c>
      <c r="C54" s="74"/>
      <c r="D54" s="72"/>
      <c r="E54" s="72"/>
      <c r="F54" s="227" t="str">
        <f t="shared" si="11"/>
        <v/>
      </c>
      <c r="G54" s="228" t="str">
        <f t="shared" si="12"/>
        <v/>
      </c>
      <c r="H54" s="216"/>
      <c r="I54" s="196"/>
      <c r="J54" s="196"/>
      <c r="L54" s="196"/>
      <c r="M54" s="238"/>
      <c r="N54" s="238"/>
      <c r="O54" s="238"/>
      <c r="P54" s="238"/>
      <c r="Q54" s="238"/>
      <c r="R54" s="238"/>
      <c r="S54" s="238"/>
      <c r="T54" s="238"/>
      <c r="U54" s="239"/>
      <c r="V54" s="240"/>
      <c r="W54" s="238"/>
      <c r="X54" s="238"/>
      <c r="Y54" s="244"/>
      <c r="Z54" s="243"/>
      <c r="AA54" s="243"/>
      <c r="AB54" s="243"/>
    </row>
    <row r="55" spans="2:28" s="194" customFormat="1" ht="15.6" customHeight="1" thickTop="1" thickBot="1">
      <c r="B55" s="211">
        <v>8</v>
      </c>
      <c r="C55" s="74"/>
      <c r="D55" s="72"/>
      <c r="E55" s="72"/>
      <c r="F55" s="227" t="str">
        <f t="shared" si="11"/>
        <v/>
      </c>
      <c r="G55" s="228" t="str">
        <f t="shared" si="12"/>
        <v/>
      </c>
      <c r="H55" s="236" t="s">
        <v>206</v>
      </c>
      <c r="I55" s="236"/>
      <c r="J55" s="236"/>
      <c r="K55" s="236"/>
      <c r="L55" s="196"/>
      <c r="M55" s="238"/>
      <c r="N55" s="238"/>
      <c r="O55" s="238"/>
      <c r="P55" s="238"/>
      <c r="Q55" s="238"/>
      <c r="R55" s="238"/>
      <c r="S55" s="238"/>
      <c r="T55" s="238"/>
      <c r="U55" s="239"/>
      <c r="V55" s="240"/>
      <c r="W55" s="238"/>
      <c r="X55" s="238"/>
      <c r="Y55" s="244"/>
      <c r="Z55" s="243"/>
      <c r="AA55" s="243"/>
      <c r="AB55" s="243"/>
    </row>
    <row r="56" spans="2:28" s="194" customFormat="1" ht="15.6" thickTop="1" thickBot="1">
      <c r="B56" s="211">
        <v>9</v>
      </c>
      <c r="C56" s="74"/>
      <c r="D56" s="72"/>
      <c r="E56" s="72"/>
      <c r="F56" s="227" t="str">
        <f t="shared" si="11"/>
        <v/>
      </c>
      <c r="G56" s="228" t="str">
        <f t="shared" si="12"/>
        <v/>
      </c>
      <c r="H56" s="236"/>
      <c r="I56" s="236"/>
      <c r="J56" s="236"/>
      <c r="K56" s="236"/>
      <c r="L56" s="196"/>
      <c r="M56" s="238"/>
      <c r="N56" s="238"/>
      <c r="O56" s="238"/>
      <c r="P56" s="238"/>
      <c r="Q56" s="238"/>
      <c r="R56" s="238"/>
      <c r="S56" s="238"/>
      <c r="T56" s="238"/>
      <c r="U56" s="239"/>
      <c r="V56" s="240"/>
      <c r="W56" s="238"/>
      <c r="X56" s="238"/>
      <c r="Y56" s="244"/>
      <c r="Z56" s="243"/>
      <c r="AA56" s="243"/>
      <c r="AB56" s="243"/>
    </row>
    <row r="57" spans="2:28" s="194" customFormat="1" ht="15.6" thickTop="1" thickBot="1">
      <c r="B57" s="211">
        <v>10</v>
      </c>
      <c r="C57" s="74"/>
      <c r="D57" s="72"/>
      <c r="E57" s="72"/>
      <c r="F57" s="227" t="str">
        <f t="shared" si="11"/>
        <v/>
      </c>
      <c r="G57" s="228" t="str">
        <f t="shared" si="12"/>
        <v/>
      </c>
      <c r="H57" s="236"/>
      <c r="I57" s="236"/>
      <c r="J57" s="236"/>
      <c r="K57" s="236"/>
      <c r="L57" s="196"/>
      <c r="M57" s="238"/>
      <c r="N57" s="238"/>
      <c r="O57" s="238"/>
      <c r="P57" s="238"/>
      <c r="Q57" s="238"/>
      <c r="R57" s="238"/>
      <c r="S57" s="238"/>
      <c r="T57" s="238"/>
      <c r="U57" s="239"/>
      <c r="V57" s="240"/>
      <c r="W57" s="238"/>
      <c r="X57" s="238"/>
      <c r="Y57" s="244"/>
      <c r="Z57" s="243"/>
      <c r="AA57" s="243"/>
      <c r="AB57" s="243"/>
    </row>
    <row r="58" spans="2:28" s="194" customFormat="1" ht="15.6" thickTop="1" thickBot="1">
      <c r="B58" s="217"/>
      <c r="C58" s="218"/>
      <c r="D58" s="218"/>
      <c r="E58" s="218"/>
      <c r="F58" s="219" t="s">
        <v>165</v>
      </c>
      <c r="G58" s="220" t="str">
        <f>IF(SUM($G48:$G57)=0,"",SUM($G48:$G57))</f>
        <v/>
      </c>
      <c r="H58" s="216"/>
      <c r="I58" s="196"/>
      <c r="J58" s="196"/>
      <c r="L58" s="196"/>
      <c r="M58" s="238"/>
      <c r="N58" s="238"/>
      <c r="O58" s="238"/>
      <c r="P58" s="238"/>
      <c r="Q58" s="238"/>
      <c r="R58" s="238"/>
      <c r="S58" s="238"/>
      <c r="T58" s="238"/>
      <c r="U58" s="239"/>
      <c r="V58" s="240"/>
      <c r="W58" s="238"/>
      <c r="X58" s="238"/>
      <c r="Y58" s="244"/>
      <c r="Z58" s="243"/>
      <c r="AA58" s="243"/>
      <c r="AB58" s="243"/>
    </row>
    <row r="59" spans="2:28" ht="15" thickTop="1"/>
  </sheetData>
  <sheetProtection algorithmName="SHA-512" hashValue="RPP0WhNpJmDf+QzipF8f7sy3a158uSE8x4Hql1hHz/jZRiZU6rL8nfLQ/R0PW655xg3mluRNxILBWMmwP08IQQ==" saltValue="VVwg9eJzh0Rs+WZclMpG6w==" spinCount="100000" sheet="1" objects="1" scenarios="1" selectLockedCells="1"/>
  <mergeCells count="16">
    <mergeCell ref="H51:J51"/>
    <mergeCell ref="H52:J52"/>
    <mergeCell ref="H53:J53"/>
    <mergeCell ref="H34:K34"/>
    <mergeCell ref="H35:K35"/>
    <mergeCell ref="H55:K57"/>
    <mergeCell ref="B33:E33"/>
    <mergeCell ref="B46:G46"/>
    <mergeCell ref="H33:K33"/>
    <mergeCell ref="H47:K47"/>
    <mergeCell ref="H49:J49"/>
    <mergeCell ref="H50:J50"/>
    <mergeCell ref="C13:F13"/>
    <mergeCell ref="B10:K10"/>
    <mergeCell ref="A31:L31"/>
    <mergeCell ref="A27:L27"/>
  </mergeCells>
  <dataValidations count="4">
    <dataValidation type="list" allowBlank="1" showInputMessage="1" showErrorMessage="1" promptTitle="Room Type" prompt="Select from dropdown list" sqref="C14:C23" xr:uid="{0437110F-0660-4C5B-87FD-68C80B063F52}">
      <formula1>$AA$4:$AA$7</formula1>
    </dataValidation>
    <dataValidation type="list" allowBlank="1" showInputMessage="1" showErrorMessage="1" promptTitle="Check-In Date" prompt="Select from drop-down list._x000a_Check-in is after 3pm." sqref="E14:E23" xr:uid="{CAF2708C-F045-4CEA-87C5-674CC6F5E433}">
      <formula1>$AA$10:$AA$13</formula1>
    </dataValidation>
    <dataValidation type="list" allowBlank="1" showInputMessage="1" showErrorMessage="1" promptTitle="Check-Out Date" prompt="Select from drop-down list._x000a_Check-out is at 11am." sqref="F14:F23" xr:uid="{C5E8354C-D68C-4938-9EC0-7B3AD1F2C648}">
      <formula1>$AB$10:$AB$17</formula1>
    </dataValidation>
    <dataValidation type="list" allowBlank="1" showInputMessage="1" showErrorMessage="1" promptTitle="Date" prompt="Select from drop-down list." sqref="C48:C57" xr:uid="{410B10BB-2DA5-4F6E-9C82-070DC2DE0400}">
      <formula1>$AB$32:$AB$41</formula1>
    </dataValidation>
  </dataValidations>
  <pageMargins left="0.23622047244094491" right="0.23622047244094491" top="0.74803149606299213" bottom="0.74803149606299213" header="0.31496062992125984" footer="0.31496062992125984"/>
  <pageSetup paperSize="9" orientation="landscape" horizontalDpi="0" verticalDpi="0" r:id="rId1"/>
  <headerFooter>
    <oddHeader>&amp;L&amp;"-,Bold"&amp;14Asia Cheerleading Invitational Championships 2019&amp;R&amp;"-,Bold"&amp;14Reservation Form</oddHeader>
  </headerFooter>
  <rowBreaks count="1" manualBreakCount="1">
    <brk id="28"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53BF-DF47-41DA-87DD-54CF048057EB}">
  <sheetPr>
    <tabColor rgb="FF00B050"/>
  </sheetPr>
  <dimension ref="A2:O30"/>
  <sheetViews>
    <sheetView showGridLines="0" workbookViewId="0">
      <selection activeCell="H20" sqref="H20"/>
    </sheetView>
  </sheetViews>
  <sheetFormatPr defaultColWidth="10.6640625" defaultRowHeight="15" customHeight="1"/>
  <cols>
    <col min="1" max="1" width="1.77734375" style="261" customWidth="1"/>
    <col min="2" max="2" width="4.21875" style="261" customWidth="1"/>
    <col min="3" max="3" width="17.88671875" style="261" customWidth="1"/>
    <col min="4" max="4" width="5.77734375" style="261" bestFit="1" customWidth="1"/>
    <col min="5" max="5" width="12.33203125" style="261" bestFit="1" customWidth="1"/>
    <col min="6" max="6" width="13.6640625" style="261" bestFit="1" customWidth="1"/>
    <col min="7" max="7" width="12.33203125" style="261" bestFit="1" customWidth="1"/>
    <col min="8" max="9" width="20.77734375" style="261" customWidth="1"/>
    <col min="10" max="10" width="14.33203125" style="261" bestFit="1" customWidth="1"/>
    <col min="11" max="11" width="11.6640625" style="261" bestFit="1" customWidth="1"/>
    <col min="12" max="12" width="16.88671875" style="261" customWidth="1"/>
    <col min="13" max="13" width="15.5546875" style="261" customWidth="1"/>
    <col min="14" max="14" width="14.77734375" style="261" bestFit="1" customWidth="1"/>
    <col min="15" max="15" width="1.77734375" style="261" customWidth="1"/>
    <col min="16" max="16384" width="10.6640625" style="261"/>
  </cols>
  <sheetData>
    <row r="2" spans="1:15" ht="15" customHeight="1">
      <c r="A2" s="273"/>
      <c r="B2" s="273" t="s">
        <v>229</v>
      </c>
      <c r="N2" s="274" t="s">
        <v>230</v>
      </c>
      <c r="O2" s="274"/>
    </row>
    <row r="3" spans="1:15" ht="15" customHeight="1">
      <c r="A3" s="273"/>
      <c r="B3" s="273"/>
      <c r="N3" s="274"/>
      <c r="O3" s="274"/>
    </row>
    <row r="4" spans="1:15" ht="15" customHeight="1">
      <c r="A4" s="273"/>
      <c r="B4" s="273"/>
      <c r="M4" s="64" t="s">
        <v>140</v>
      </c>
      <c r="N4" s="65" t="str">
        <f>IF('Invoicing Info'!$C$10="","",'Invoicing Info'!$C$10)</f>
        <v/>
      </c>
      <c r="O4" s="274"/>
    </row>
    <row r="5" spans="1:15" s="260" customFormat="1" ht="15" customHeight="1"/>
    <row r="6" spans="1:15" s="260" customFormat="1" ht="4.95" customHeight="1">
      <c r="B6" s="275"/>
      <c r="C6" s="275"/>
      <c r="D6" s="275"/>
      <c r="E6" s="275"/>
      <c r="F6" s="275"/>
      <c r="G6" s="275"/>
      <c r="H6" s="275"/>
      <c r="I6" s="275"/>
      <c r="J6" s="275"/>
      <c r="K6" s="275"/>
      <c r="L6" s="275"/>
      <c r="M6" s="275"/>
      <c r="N6" s="275"/>
    </row>
    <row r="7" spans="1:15" s="260" customFormat="1" ht="15" customHeight="1">
      <c r="B7" s="277" t="s">
        <v>249</v>
      </c>
      <c r="C7" s="278"/>
      <c r="D7" s="275"/>
      <c r="E7" s="275"/>
      <c r="F7" s="275"/>
      <c r="G7" s="275"/>
      <c r="H7" s="275"/>
      <c r="I7" s="275"/>
      <c r="J7" s="275"/>
      <c r="K7" s="275"/>
      <c r="L7" s="275"/>
      <c r="M7" s="275"/>
      <c r="N7" s="275"/>
    </row>
    <row r="8" spans="1:15" s="260" customFormat="1" ht="15" customHeight="1">
      <c r="B8" s="277" t="s">
        <v>231</v>
      </c>
      <c r="C8" s="278"/>
      <c r="D8" s="275"/>
      <c r="E8" s="275"/>
      <c r="F8" s="275"/>
      <c r="G8" s="275"/>
      <c r="H8" s="275"/>
      <c r="I8" s="275"/>
      <c r="J8" s="275"/>
      <c r="K8" s="275"/>
      <c r="L8" s="275"/>
      <c r="M8" s="275"/>
      <c r="N8" s="275"/>
    </row>
    <row r="9" spans="1:15" s="260" customFormat="1" ht="15" customHeight="1">
      <c r="B9" s="277" t="s">
        <v>251</v>
      </c>
      <c r="C9" s="278"/>
      <c r="D9" s="275"/>
      <c r="E9" s="275"/>
      <c r="F9" s="275"/>
      <c r="G9" s="275"/>
      <c r="H9" s="275"/>
      <c r="I9" s="275"/>
      <c r="J9" s="275"/>
      <c r="K9" s="275"/>
      <c r="L9" s="275"/>
      <c r="M9" s="275"/>
      <c r="N9" s="275"/>
    </row>
    <row r="10" spans="1:15" s="260" customFormat="1" ht="15" customHeight="1">
      <c r="B10" s="277" t="s">
        <v>232</v>
      </c>
      <c r="C10" s="278"/>
      <c r="D10" s="275"/>
      <c r="E10" s="275"/>
      <c r="F10" s="275"/>
      <c r="G10" s="275"/>
      <c r="H10" s="275"/>
      <c r="I10" s="275"/>
      <c r="J10" s="275"/>
      <c r="K10" s="275"/>
      <c r="L10" s="275"/>
      <c r="M10" s="275"/>
      <c r="N10" s="275"/>
    </row>
    <row r="11" spans="1:15" s="260" customFormat="1" ht="15" customHeight="1">
      <c r="B11" s="277" t="s">
        <v>233</v>
      </c>
      <c r="C11" s="278"/>
      <c r="D11" s="275"/>
      <c r="E11" s="275"/>
      <c r="F11" s="275"/>
      <c r="G11" s="275"/>
      <c r="H11" s="275"/>
      <c r="I11" s="275"/>
      <c r="J11" s="275"/>
      <c r="K11" s="275"/>
      <c r="L11" s="275"/>
      <c r="M11" s="275"/>
      <c r="N11" s="275"/>
    </row>
    <row r="12" spans="1:15" s="260" customFormat="1" ht="15" customHeight="1">
      <c r="B12" s="277" t="s">
        <v>219</v>
      </c>
      <c r="C12" s="278"/>
      <c r="D12" s="275"/>
      <c r="E12" s="275"/>
      <c r="F12" s="275"/>
      <c r="G12" s="275"/>
      <c r="H12" s="275"/>
      <c r="I12" s="275"/>
      <c r="J12" s="275"/>
      <c r="K12" s="275"/>
      <c r="L12" s="275"/>
      <c r="M12" s="275"/>
      <c r="N12" s="275"/>
    </row>
    <row r="13" spans="1:15" s="260" customFormat="1" ht="15" customHeight="1">
      <c r="B13" s="277" t="s">
        <v>234</v>
      </c>
      <c r="C13" s="278"/>
      <c r="D13" s="275"/>
      <c r="E13" s="275"/>
      <c r="F13" s="275"/>
      <c r="G13" s="275"/>
      <c r="H13" s="275"/>
      <c r="I13" s="275"/>
      <c r="J13" s="275"/>
      <c r="K13" s="275"/>
      <c r="L13" s="275"/>
      <c r="M13" s="275"/>
      <c r="N13" s="275"/>
    </row>
    <row r="14" spans="1:15" s="260" customFormat="1" ht="15" customHeight="1">
      <c r="B14" s="279" t="s">
        <v>250</v>
      </c>
      <c r="C14" s="278"/>
      <c r="D14" s="275"/>
      <c r="E14" s="275"/>
      <c r="F14" s="275"/>
      <c r="G14" s="275"/>
      <c r="H14" s="275"/>
      <c r="I14" s="275"/>
      <c r="J14" s="275"/>
      <c r="K14" s="275"/>
      <c r="L14" s="275"/>
      <c r="M14" s="275"/>
      <c r="N14" s="275"/>
    </row>
    <row r="15" spans="1:15" s="260" customFormat="1" ht="4.95" customHeight="1">
      <c r="B15" s="276"/>
      <c r="C15" s="275"/>
      <c r="D15" s="275"/>
      <c r="E15" s="275"/>
      <c r="F15" s="275"/>
      <c r="G15" s="275"/>
      <c r="H15" s="275"/>
      <c r="I15" s="275"/>
      <c r="J15" s="275"/>
      <c r="K15" s="275"/>
      <c r="L15" s="275"/>
      <c r="M15" s="275"/>
      <c r="N15" s="275"/>
    </row>
    <row r="16" spans="1:15" s="260" customFormat="1" ht="15" customHeight="1"/>
    <row r="17" spans="2:14" s="260" customFormat="1" ht="18.600000000000001" thickBot="1">
      <c r="B17" s="280" t="s">
        <v>208</v>
      </c>
      <c r="C17" s="280"/>
      <c r="D17" s="280"/>
      <c r="E17" s="280"/>
      <c r="F17" s="280"/>
      <c r="G17" s="280"/>
      <c r="H17" s="280"/>
      <c r="I17" s="280"/>
      <c r="J17" s="280"/>
      <c r="K17" s="280"/>
      <c r="L17" s="280"/>
      <c r="M17" s="280"/>
      <c r="N17" s="280"/>
    </row>
    <row r="18" spans="2:14" ht="30" customHeight="1" thickTop="1" thickBot="1">
      <c r="B18" s="267" t="s">
        <v>159</v>
      </c>
      <c r="C18" s="267" t="s">
        <v>25</v>
      </c>
      <c r="D18" s="267" t="s">
        <v>209</v>
      </c>
      <c r="E18" s="267" t="s">
        <v>210</v>
      </c>
      <c r="F18" s="267" t="s">
        <v>220</v>
      </c>
      <c r="G18" s="267" t="s">
        <v>221</v>
      </c>
      <c r="H18" s="267" t="s">
        <v>211</v>
      </c>
      <c r="I18" s="267" t="s">
        <v>212</v>
      </c>
      <c r="J18" s="267" t="s">
        <v>213</v>
      </c>
      <c r="K18" s="267" t="s">
        <v>45</v>
      </c>
      <c r="L18" s="267" t="s">
        <v>214</v>
      </c>
      <c r="M18" s="267" t="s">
        <v>4</v>
      </c>
      <c r="N18" s="267" t="s">
        <v>222</v>
      </c>
    </row>
    <row r="19" spans="2:14" ht="30" customHeight="1" thickTop="1" thickBot="1">
      <c r="B19" s="268" t="s">
        <v>228</v>
      </c>
      <c r="C19" s="268" t="s">
        <v>215</v>
      </c>
      <c r="D19" s="268">
        <v>30</v>
      </c>
      <c r="E19" s="268" t="s">
        <v>216</v>
      </c>
      <c r="F19" s="294">
        <v>43565</v>
      </c>
      <c r="G19" s="269">
        <v>0.69444444444444453</v>
      </c>
      <c r="H19" s="270" t="s">
        <v>224</v>
      </c>
      <c r="I19" s="270" t="s">
        <v>225</v>
      </c>
      <c r="J19" s="268" t="s">
        <v>217</v>
      </c>
      <c r="K19" s="268" t="s">
        <v>218</v>
      </c>
      <c r="L19" s="268" t="s">
        <v>226</v>
      </c>
      <c r="M19" s="271" t="s">
        <v>227</v>
      </c>
      <c r="N19" s="268" t="s">
        <v>223</v>
      </c>
    </row>
    <row r="20" spans="2:14" ht="30" customHeight="1" thickTop="1" thickBot="1">
      <c r="B20" s="262">
        <v>1</v>
      </c>
      <c r="C20" s="263"/>
      <c r="D20" s="263"/>
      <c r="E20" s="263"/>
      <c r="F20" s="272"/>
      <c r="G20" s="264"/>
      <c r="H20" s="265"/>
      <c r="I20" s="265"/>
      <c r="J20" s="263"/>
      <c r="K20" s="263"/>
      <c r="L20" s="263"/>
      <c r="M20" s="266"/>
      <c r="N20" s="263"/>
    </row>
    <row r="21" spans="2:14" ht="30" customHeight="1" thickTop="1" thickBot="1">
      <c r="B21" s="262">
        <v>2</v>
      </c>
      <c r="C21" s="263"/>
      <c r="D21" s="263"/>
      <c r="E21" s="263"/>
      <c r="F21" s="272"/>
      <c r="G21" s="264"/>
      <c r="H21" s="265"/>
      <c r="I21" s="265"/>
      <c r="J21" s="263"/>
      <c r="K21" s="263"/>
      <c r="L21" s="263"/>
      <c r="M21" s="266"/>
      <c r="N21" s="263"/>
    </row>
    <row r="22" spans="2:14" ht="30" customHeight="1" thickTop="1" thickBot="1">
      <c r="B22" s="262">
        <v>3</v>
      </c>
      <c r="C22" s="263"/>
      <c r="D22" s="263"/>
      <c r="E22" s="263"/>
      <c r="F22" s="272"/>
      <c r="G22" s="264"/>
      <c r="H22" s="265"/>
      <c r="I22" s="265"/>
      <c r="J22" s="263"/>
      <c r="K22" s="263"/>
      <c r="L22" s="263"/>
      <c r="M22" s="266"/>
      <c r="N22" s="263"/>
    </row>
    <row r="23" spans="2:14" ht="30" customHeight="1" thickTop="1" thickBot="1">
      <c r="B23" s="262">
        <v>4</v>
      </c>
      <c r="C23" s="263"/>
      <c r="D23" s="263"/>
      <c r="E23" s="263"/>
      <c r="F23" s="272"/>
      <c r="G23" s="264"/>
      <c r="H23" s="265"/>
      <c r="I23" s="265"/>
      <c r="J23" s="263"/>
      <c r="K23" s="263"/>
      <c r="L23" s="263"/>
      <c r="M23" s="266"/>
      <c r="N23" s="263"/>
    </row>
    <row r="24" spans="2:14" ht="30" customHeight="1" thickTop="1" thickBot="1">
      <c r="B24" s="262">
        <v>5</v>
      </c>
      <c r="C24" s="263"/>
      <c r="D24" s="263"/>
      <c r="E24" s="263"/>
      <c r="F24" s="272"/>
      <c r="G24" s="264"/>
      <c r="H24" s="265"/>
      <c r="I24" s="265"/>
      <c r="J24" s="263"/>
      <c r="K24" s="263"/>
      <c r="L24" s="263"/>
      <c r="M24" s="266"/>
      <c r="N24" s="263"/>
    </row>
    <row r="25" spans="2:14" ht="30" customHeight="1" thickTop="1" thickBot="1">
      <c r="B25" s="262">
        <v>6</v>
      </c>
      <c r="C25" s="263"/>
      <c r="D25" s="263"/>
      <c r="E25" s="263"/>
      <c r="F25" s="272"/>
      <c r="G25" s="264"/>
      <c r="H25" s="265"/>
      <c r="I25" s="265"/>
      <c r="J25" s="263"/>
      <c r="K25" s="263"/>
      <c r="L25" s="263"/>
      <c r="M25" s="266"/>
      <c r="N25" s="263"/>
    </row>
    <row r="26" spans="2:14" ht="30" customHeight="1" thickTop="1" thickBot="1">
      <c r="B26" s="262">
        <v>7</v>
      </c>
      <c r="C26" s="263"/>
      <c r="D26" s="263"/>
      <c r="E26" s="263"/>
      <c r="F26" s="272"/>
      <c r="G26" s="264"/>
      <c r="H26" s="265"/>
      <c r="I26" s="265"/>
      <c r="J26" s="263"/>
      <c r="K26" s="263"/>
      <c r="L26" s="263"/>
      <c r="M26" s="266"/>
      <c r="N26" s="263"/>
    </row>
    <row r="27" spans="2:14" ht="30" customHeight="1" thickTop="1" thickBot="1">
      <c r="B27" s="262">
        <v>8</v>
      </c>
      <c r="C27" s="263"/>
      <c r="D27" s="263"/>
      <c r="E27" s="263"/>
      <c r="F27" s="272"/>
      <c r="G27" s="264"/>
      <c r="H27" s="265"/>
      <c r="I27" s="265"/>
      <c r="J27" s="263"/>
      <c r="K27" s="263"/>
      <c r="L27" s="263"/>
      <c r="M27" s="266"/>
      <c r="N27" s="263"/>
    </row>
    <row r="28" spans="2:14" ht="30" customHeight="1" thickTop="1" thickBot="1">
      <c r="B28" s="262">
        <v>9</v>
      </c>
      <c r="C28" s="263"/>
      <c r="D28" s="263"/>
      <c r="E28" s="263"/>
      <c r="F28" s="272"/>
      <c r="G28" s="264"/>
      <c r="H28" s="265"/>
      <c r="I28" s="265"/>
      <c r="J28" s="263"/>
      <c r="K28" s="263"/>
      <c r="L28" s="263"/>
      <c r="M28" s="266"/>
      <c r="N28" s="263"/>
    </row>
    <row r="29" spans="2:14" ht="30" customHeight="1" thickTop="1" thickBot="1">
      <c r="B29" s="262">
        <v>10</v>
      </c>
      <c r="C29" s="263"/>
      <c r="D29" s="263"/>
      <c r="E29" s="263"/>
      <c r="F29" s="272"/>
      <c r="G29" s="264"/>
      <c r="H29" s="265"/>
      <c r="I29" s="265"/>
      <c r="J29" s="263"/>
      <c r="K29" s="263"/>
      <c r="L29" s="263"/>
      <c r="M29" s="266"/>
      <c r="N29" s="263"/>
    </row>
    <row r="30" spans="2:14" ht="15" customHeight="1" thickTop="1"/>
  </sheetData>
  <mergeCells count="1">
    <mergeCell ref="B17:N17"/>
  </mergeCells>
  <pageMargins left="0.25" right="0.25" top="0.75" bottom="0.75" header="0.3" footer="0.3"/>
  <pageSetup paperSize="9" orientation="landscape" horizontalDpi="4294967293" verticalDpi="0" r:id="rId1"/>
  <ignoredErrors>
    <ignoredError sqref="M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EFF0-0168-4385-9AF9-C43CB0A70079}">
  <sheetPr>
    <tabColor rgb="FFFFFF00"/>
  </sheetPr>
  <dimension ref="A1:I43"/>
  <sheetViews>
    <sheetView view="pageLayout" zoomScaleNormal="100" workbookViewId="0">
      <selection activeCell="C11" sqref="C11"/>
    </sheetView>
  </sheetViews>
  <sheetFormatPr defaultColWidth="8.88671875" defaultRowHeight="14.4"/>
  <cols>
    <col min="1" max="1" width="1.21875" style="1" customWidth="1"/>
    <col min="2" max="2" width="6.44140625" style="60" customWidth="1"/>
    <col min="3" max="3" width="24.6640625" style="60" customWidth="1"/>
    <col min="4" max="4" width="9.6640625" style="60" bestFit="1" customWidth="1"/>
    <col min="5" max="5" width="15.6640625" style="60" bestFit="1" customWidth="1"/>
    <col min="6" max="6" width="17.5546875" style="60" bestFit="1" customWidth="1"/>
    <col min="7" max="7" width="14.77734375" style="2" customWidth="1"/>
    <col min="8" max="8" width="7.88671875" style="60" bestFit="1" customWidth="1"/>
    <col min="9" max="9" width="1.21875" style="1" customWidth="1"/>
    <col min="10" max="16384" width="8.88671875" style="1"/>
  </cols>
  <sheetData>
    <row r="1" spans="1:9" ht="7.05" customHeight="1"/>
    <row r="2" spans="1:9">
      <c r="B2" s="61" t="s">
        <v>66</v>
      </c>
      <c r="G2" s="64" t="s">
        <v>140</v>
      </c>
      <c r="H2" s="65" t="str">
        <f>IF('Invoicing Info'!$C$10="","",'Invoicing Info'!$C$10)</f>
        <v/>
      </c>
    </row>
    <row r="3" spans="1:9">
      <c r="B3" s="61" t="s">
        <v>34</v>
      </c>
      <c r="G3" s="248" t="s">
        <v>62</v>
      </c>
      <c r="H3" s="87"/>
    </row>
    <row r="4" spans="1:9">
      <c r="B4" s="61" t="s">
        <v>178</v>
      </c>
    </row>
    <row r="5" spans="1:9">
      <c r="B5" s="61" t="s">
        <v>179</v>
      </c>
    </row>
    <row r="6" spans="1:9">
      <c r="B6" s="66" t="s">
        <v>63</v>
      </c>
    </row>
    <row r="7" spans="1:9" ht="15" thickBot="1">
      <c r="B7" s="61"/>
    </row>
    <row r="8" spans="1:9" ht="22.2" thickTop="1" thickBot="1">
      <c r="A8" s="155"/>
      <c r="B8" s="166" t="s">
        <v>47</v>
      </c>
      <c r="C8" s="166"/>
      <c r="D8" s="166"/>
      <c r="E8" s="166"/>
      <c r="F8" s="166"/>
      <c r="G8" s="166"/>
      <c r="H8" s="166"/>
      <c r="I8" s="156"/>
    </row>
    <row r="9" spans="1:9" s="183" customFormat="1" ht="7.05" customHeight="1" thickBot="1">
      <c r="A9" s="188"/>
      <c r="B9" s="158"/>
      <c r="C9" s="158"/>
      <c r="D9" s="158"/>
      <c r="E9" s="158"/>
      <c r="F9" s="158"/>
      <c r="G9" s="158"/>
      <c r="H9" s="158"/>
      <c r="I9" s="189"/>
    </row>
    <row r="10" spans="1:9" ht="30" thickTop="1" thickBot="1">
      <c r="A10" s="157"/>
      <c r="B10" s="184" t="s">
        <v>50</v>
      </c>
      <c r="C10" s="184" t="s">
        <v>25</v>
      </c>
      <c r="D10" s="184" t="s">
        <v>26</v>
      </c>
      <c r="E10" s="185" t="s">
        <v>207</v>
      </c>
      <c r="F10" s="185" t="s">
        <v>177</v>
      </c>
      <c r="G10" s="186" t="s">
        <v>46</v>
      </c>
      <c r="H10" s="185" t="s">
        <v>176</v>
      </c>
      <c r="I10" s="159"/>
    </row>
    <row r="11" spans="1:9" ht="15.6" thickTop="1" thickBot="1">
      <c r="A11" s="190"/>
      <c r="B11" s="182">
        <v>1</v>
      </c>
      <c r="C11" s="247"/>
      <c r="D11" s="250"/>
      <c r="E11" s="245"/>
      <c r="F11" s="246"/>
      <c r="G11" s="63"/>
      <c r="H11" s="247"/>
      <c r="I11" s="159"/>
    </row>
    <row r="12" spans="1:9" ht="15.6" thickTop="1" thickBot="1">
      <c r="A12" s="190"/>
      <c r="B12" s="182">
        <v>2</v>
      </c>
      <c r="C12" s="247"/>
      <c r="D12" s="250"/>
      <c r="E12" s="245"/>
      <c r="F12" s="246"/>
      <c r="G12" s="63"/>
      <c r="H12" s="247"/>
      <c r="I12" s="159"/>
    </row>
    <row r="13" spans="1:9" ht="15.6" thickTop="1" thickBot="1">
      <c r="A13" s="190"/>
      <c r="B13" s="182">
        <v>3</v>
      </c>
      <c r="C13" s="247"/>
      <c r="D13" s="250"/>
      <c r="E13" s="245"/>
      <c r="F13" s="246"/>
      <c r="G13" s="63"/>
      <c r="H13" s="247"/>
      <c r="I13" s="159"/>
    </row>
    <row r="14" spans="1:9" ht="15.6" thickTop="1" thickBot="1">
      <c r="A14" s="190"/>
      <c r="B14" s="182">
        <v>4</v>
      </c>
      <c r="C14" s="247"/>
      <c r="D14" s="250"/>
      <c r="E14" s="245"/>
      <c r="F14" s="246"/>
      <c r="G14" s="63"/>
      <c r="H14" s="247"/>
      <c r="I14" s="159"/>
    </row>
    <row r="15" spans="1:9" ht="15.6" thickTop="1" thickBot="1">
      <c r="A15" s="190"/>
      <c r="B15" s="182">
        <v>5</v>
      </c>
      <c r="C15" s="247"/>
      <c r="D15" s="250"/>
      <c r="E15" s="245"/>
      <c r="F15" s="246"/>
      <c r="G15" s="63"/>
      <c r="H15" s="247"/>
      <c r="I15" s="159"/>
    </row>
    <row r="16" spans="1:9" ht="15.6" thickTop="1" thickBot="1">
      <c r="A16" s="190"/>
      <c r="B16" s="182">
        <v>6</v>
      </c>
      <c r="C16" s="247"/>
      <c r="D16" s="250"/>
      <c r="E16" s="245"/>
      <c r="F16" s="246"/>
      <c r="G16" s="63"/>
      <c r="H16" s="247"/>
      <c r="I16" s="159"/>
    </row>
    <row r="17" spans="1:9" ht="15.6" thickTop="1" thickBot="1">
      <c r="A17" s="190"/>
      <c r="B17" s="182">
        <v>7</v>
      </c>
      <c r="C17" s="247"/>
      <c r="D17" s="250"/>
      <c r="E17" s="245"/>
      <c r="F17" s="246"/>
      <c r="G17" s="63"/>
      <c r="H17" s="247"/>
      <c r="I17" s="159"/>
    </row>
    <row r="18" spans="1:9" ht="15.6" thickTop="1" thickBot="1">
      <c r="A18" s="190"/>
      <c r="B18" s="182">
        <v>8</v>
      </c>
      <c r="C18" s="247"/>
      <c r="D18" s="250"/>
      <c r="E18" s="245"/>
      <c r="F18" s="246"/>
      <c r="G18" s="63"/>
      <c r="H18" s="247"/>
      <c r="I18" s="159"/>
    </row>
    <row r="19" spans="1:9" ht="15.6" thickTop="1" thickBot="1">
      <c r="A19" s="190"/>
      <c r="B19" s="182">
        <v>9</v>
      </c>
      <c r="C19" s="247"/>
      <c r="D19" s="250"/>
      <c r="E19" s="245"/>
      <c r="F19" s="246"/>
      <c r="G19" s="63"/>
      <c r="H19" s="247"/>
      <c r="I19" s="159"/>
    </row>
    <row r="20" spans="1:9" ht="15.6" thickTop="1" thickBot="1">
      <c r="A20" s="190"/>
      <c r="B20" s="182">
        <v>10</v>
      </c>
      <c r="C20" s="247"/>
      <c r="D20" s="250"/>
      <c r="E20" s="245"/>
      <c r="F20" s="246"/>
      <c r="G20" s="63"/>
      <c r="H20" s="247"/>
      <c r="I20" s="159"/>
    </row>
    <row r="21" spans="1:9" ht="15.6" thickTop="1" thickBot="1">
      <c r="A21" s="190"/>
      <c r="B21" s="182">
        <v>11</v>
      </c>
      <c r="C21" s="247"/>
      <c r="D21" s="250"/>
      <c r="E21" s="245"/>
      <c r="F21" s="246"/>
      <c r="G21" s="63"/>
      <c r="H21" s="247"/>
      <c r="I21" s="159"/>
    </row>
    <row r="22" spans="1:9" ht="15.6" thickTop="1" thickBot="1">
      <c r="A22" s="190"/>
      <c r="B22" s="182">
        <v>12</v>
      </c>
      <c r="C22" s="247"/>
      <c r="D22" s="250"/>
      <c r="E22" s="245"/>
      <c r="F22" s="246"/>
      <c r="G22" s="63"/>
      <c r="H22" s="247"/>
      <c r="I22" s="159"/>
    </row>
    <row r="23" spans="1:9" ht="15.6" thickTop="1" thickBot="1">
      <c r="A23" s="190"/>
      <c r="B23" s="182">
        <v>13</v>
      </c>
      <c r="C23" s="247"/>
      <c r="D23" s="250"/>
      <c r="E23" s="245"/>
      <c r="F23" s="246"/>
      <c r="G23" s="63"/>
      <c r="H23" s="247"/>
      <c r="I23" s="159"/>
    </row>
    <row r="24" spans="1:9" ht="15.6" thickTop="1" thickBot="1">
      <c r="A24" s="190"/>
      <c r="B24" s="182">
        <v>14</v>
      </c>
      <c r="C24" s="247"/>
      <c r="D24" s="250"/>
      <c r="E24" s="245"/>
      <c r="F24" s="246"/>
      <c r="G24" s="63"/>
      <c r="H24" s="247"/>
      <c r="I24" s="159"/>
    </row>
    <row r="25" spans="1:9" ht="15.6" thickTop="1" thickBot="1">
      <c r="A25" s="190"/>
      <c r="B25" s="182">
        <v>15</v>
      </c>
      <c r="C25" s="247"/>
      <c r="D25" s="250"/>
      <c r="E25" s="245"/>
      <c r="F25" s="246"/>
      <c r="G25" s="63"/>
      <c r="H25" s="247"/>
      <c r="I25" s="159"/>
    </row>
    <row r="26" spans="1:9" ht="15.6" thickTop="1" thickBot="1">
      <c r="A26" s="190"/>
      <c r="B26" s="182">
        <v>16</v>
      </c>
      <c r="C26" s="247"/>
      <c r="D26" s="250"/>
      <c r="E26" s="245"/>
      <c r="F26" s="246"/>
      <c r="G26" s="63"/>
      <c r="H26" s="247"/>
      <c r="I26" s="159"/>
    </row>
    <row r="27" spans="1:9" ht="15.6" thickTop="1" thickBot="1">
      <c r="A27" s="190"/>
      <c r="B27" s="182">
        <v>17</v>
      </c>
      <c r="C27" s="247"/>
      <c r="D27" s="250"/>
      <c r="E27" s="245"/>
      <c r="F27" s="246"/>
      <c r="G27" s="63"/>
      <c r="H27" s="247"/>
      <c r="I27" s="159"/>
    </row>
    <row r="28" spans="1:9" ht="15.6" thickTop="1" thickBot="1">
      <c r="A28" s="190"/>
      <c r="B28" s="182">
        <v>18</v>
      </c>
      <c r="C28" s="247"/>
      <c r="D28" s="250"/>
      <c r="E28" s="245"/>
      <c r="F28" s="246"/>
      <c r="G28" s="63"/>
      <c r="H28" s="247"/>
      <c r="I28" s="159"/>
    </row>
    <row r="29" spans="1:9" ht="15.6" thickTop="1" thickBot="1">
      <c r="A29" s="190"/>
      <c r="B29" s="182">
        <v>19</v>
      </c>
      <c r="C29" s="247"/>
      <c r="D29" s="250"/>
      <c r="E29" s="245"/>
      <c r="F29" s="246"/>
      <c r="G29" s="63"/>
      <c r="H29" s="247"/>
      <c r="I29" s="159"/>
    </row>
    <row r="30" spans="1:9" ht="15.6" thickTop="1" thickBot="1">
      <c r="A30" s="190"/>
      <c r="B30" s="182">
        <v>20</v>
      </c>
      <c r="C30" s="247"/>
      <c r="D30" s="250"/>
      <c r="E30" s="245"/>
      <c r="F30" s="246"/>
      <c r="G30" s="63"/>
      <c r="H30" s="247"/>
      <c r="I30" s="159"/>
    </row>
    <row r="31" spans="1:9" ht="15.6" thickTop="1" thickBot="1">
      <c r="A31" s="157"/>
      <c r="B31" s="182">
        <v>21</v>
      </c>
      <c r="C31" s="247"/>
      <c r="D31" s="250"/>
      <c r="E31" s="245"/>
      <c r="F31" s="246"/>
      <c r="G31" s="63"/>
      <c r="H31" s="247"/>
      <c r="I31" s="159"/>
    </row>
    <row r="32" spans="1:9" ht="15.6" thickTop="1" thickBot="1">
      <c r="A32" s="157"/>
      <c r="B32" s="182">
        <v>22</v>
      </c>
      <c r="C32" s="247"/>
      <c r="D32" s="250"/>
      <c r="E32" s="245"/>
      <c r="F32" s="246"/>
      <c r="G32" s="63"/>
      <c r="H32" s="247"/>
      <c r="I32" s="159"/>
    </row>
    <row r="33" spans="1:9" ht="15.6" thickTop="1" thickBot="1">
      <c r="A33" s="157"/>
      <c r="B33" s="182">
        <v>23</v>
      </c>
      <c r="C33" s="247"/>
      <c r="D33" s="250"/>
      <c r="E33" s="245"/>
      <c r="F33" s="246"/>
      <c r="G33" s="63"/>
      <c r="H33" s="247"/>
      <c r="I33" s="159"/>
    </row>
    <row r="34" spans="1:9" ht="15.6" thickTop="1" thickBot="1">
      <c r="A34" s="157"/>
      <c r="B34" s="182">
        <v>24</v>
      </c>
      <c r="C34" s="247"/>
      <c r="D34" s="250"/>
      <c r="E34" s="245"/>
      <c r="F34" s="246"/>
      <c r="G34" s="63"/>
      <c r="H34" s="247"/>
      <c r="I34" s="159"/>
    </row>
    <row r="35" spans="1:9" ht="15.6" thickTop="1" thickBot="1">
      <c r="A35" s="157"/>
      <c r="B35" s="182">
        <v>25</v>
      </c>
      <c r="C35" s="247"/>
      <c r="D35" s="250"/>
      <c r="E35" s="245"/>
      <c r="F35" s="246"/>
      <c r="G35" s="63"/>
      <c r="H35" s="247"/>
      <c r="I35" s="159"/>
    </row>
    <row r="36" spans="1:9" ht="15.6" thickTop="1" thickBot="1">
      <c r="A36" s="157"/>
      <c r="B36" s="182">
        <v>26</v>
      </c>
      <c r="C36" s="247"/>
      <c r="D36" s="250"/>
      <c r="E36" s="245"/>
      <c r="F36" s="246"/>
      <c r="G36" s="63"/>
      <c r="H36" s="247"/>
      <c r="I36" s="159"/>
    </row>
    <row r="37" spans="1:9" ht="15.6" thickTop="1" thickBot="1">
      <c r="A37" s="157"/>
      <c r="B37" s="182">
        <v>27</v>
      </c>
      <c r="C37" s="247"/>
      <c r="D37" s="250"/>
      <c r="E37" s="245"/>
      <c r="F37" s="246"/>
      <c r="G37" s="63"/>
      <c r="H37" s="247"/>
      <c r="I37" s="159"/>
    </row>
    <row r="38" spans="1:9" ht="15.6" thickTop="1" thickBot="1">
      <c r="A38" s="157"/>
      <c r="B38" s="182">
        <v>28</v>
      </c>
      <c r="C38" s="247"/>
      <c r="D38" s="250"/>
      <c r="E38" s="245"/>
      <c r="F38" s="246"/>
      <c r="G38" s="63"/>
      <c r="H38" s="247"/>
      <c r="I38" s="159"/>
    </row>
    <row r="39" spans="1:9" ht="15.6" thickTop="1" thickBot="1">
      <c r="A39" s="157"/>
      <c r="B39" s="182">
        <v>29</v>
      </c>
      <c r="C39" s="247"/>
      <c r="D39" s="250"/>
      <c r="E39" s="245"/>
      <c r="F39" s="246"/>
      <c r="G39" s="63"/>
      <c r="H39" s="247"/>
      <c r="I39" s="159"/>
    </row>
    <row r="40" spans="1:9" ht="15.6" thickTop="1" thickBot="1">
      <c r="A40" s="157"/>
      <c r="B40" s="182">
        <v>30</v>
      </c>
      <c r="C40" s="247"/>
      <c r="D40" s="250"/>
      <c r="E40" s="245"/>
      <c r="F40" s="246"/>
      <c r="G40" s="63"/>
      <c r="H40" s="247"/>
      <c r="I40" s="159"/>
    </row>
    <row r="41" spans="1:9" ht="15" thickTop="1">
      <c r="A41" s="157"/>
      <c r="B41" s="187" t="s">
        <v>48</v>
      </c>
      <c r="C41" s="160"/>
      <c r="D41" s="160"/>
      <c r="E41" s="160"/>
      <c r="F41" s="160"/>
      <c r="G41" s="3"/>
      <c r="H41" s="160"/>
      <c r="I41" s="159"/>
    </row>
    <row r="42" spans="1:9" ht="7.05" customHeight="1" thickBot="1">
      <c r="A42" s="161"/>
      <c r="B42" s="162"/>
      <c r="C42" s="162"/>
      <c r="D42" s="162"/>
      <c r="E42" s="162"/>
      <c r="F42" s="162"/>
      <c r="G42" s="164"/>
      <c r="H42" s="251"/>
      <c r="I42" s="165"/>
    </row>
    <row r="43" spans="1:9" ht="15" thickTop="1"/>
  </sheetData>
  <mergeCells count="1">
    <mergeCell ref="B8:H8"/>
  </mergeCells>
  <pageMargins left="0.23622047244094491" right="0.23622047244094491" top="0.59055118110236227" bottom="0.59055118110236227" header="0.19685039370078741" footer="0.19685039370078741"/>
  <pageSetup paperSize="9" orientation="portrait" horizontalDpi="0" verticalDpi="0" r:id="rId1"/>
  <headerFooter>
    <oddHeader>&amp;L&amp;"-,Bold"&amp;14Asia Cheerleading Invitational Championships 2019&amp;R&amp;"-,Bold"&amp;14Flight Information Form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83C2-2A38-47E7-952D-9F7ACCEA9A85}">
  <sheetPr>
    <tabColor rgb="FFFFFF00"/>
  </sheetPr>
  <dimension ref="A1:H223"/>
  <sheetViews>
    <sheetView view="pageLayout" zoomScaleNormal="100" workbookViewId="0">
      <selection activeCell="C12" sqref="C12"/>
    </sheetView>
  </sheetViews>
  <sheetFormatPr defaultColWidth="8.88671875" defaultRowHeight="19.8" customHeight="1"/>
  <cols>
    <col min="1" max="1" width="1.21875" style="1" customWidth="1"/>
    <col min="2" max="2" width="6.44140625" style="60" customWidth="1"/>
    <col min="3" max="3" width="33.109375" style="60" customWidth="1"/>
    <col min="4" max="4" width="11.6640625" style="60" bestFit="1" customWidth="1"/>
    <col min="5" max="5" width="23.6640625" style="252" bestFit="1" customWidth="1"/>
    <col min="6" max="6" width="10.77734375" style="2" bestFit="1" customWidth="1"/>
    <col min="7" max="7" width="11.21875" style="60" bestFit="1" customWidth="1"/>
    <col min="8" max="8" width="1.21875" style="1" customWidth="1"/>
    <col min="9" max="16384" width="8.88671875" style="1"/>
  </cols>
  <sheetData>
    <row r="1" spans="1:8" ht="7.05" customHeight="1"/>
    <row r="2" spans="1:8" ht="14.4">
      <c r="B2" s="61" t="s">
        <v>66</v>
      </c>
      <c r="F2" s="64" t="s">
        <v>140</v>
      </c>
      <c r="G2" s="65" t="str">
        <f>IF('Invoicing Info'!$C$10="","",'Invoicing Info'!$C$10)</f>
        <v/>
      </c>
    </row>
    <row r="3" spans="1:8" ht="14.4">
      <c r="B3" s="61" t="s">
        <v>34</v>
      </c>
      <c r="F3" s="253"/>
      <c r="G3" s="254"/>
    </row>
    <row r="4" spans="1:8" ht="14.4">
      <c r="B4" s="61" t="s">
        <v>49</v>
      </c>
    </row>
    <row r="5" spans="1:8" ht="14.4">
      <c r="B5" s="61" t="s">
        <v>60</v>
      </c>
    </row>
    <row r="6" spans="1:8" ht="14.4">
      <c r="B6" s="61" t="s">
        <v>59</v>
      </c>
    </row>
    <row r="7" spans="1:8" ht="15" thickBot="1">
      <c r="B7" s="61"/>
    </row>
    <row r="8" spans="1:8" ht="21.6" thickTop="1">
      <c r="A8" s="155"/>
      <c r="B8" s="166" t="s">
        <v>61</v>
      </c>
      <c r="C8" s="166"/>
      <c r="D8" s="166"/>
      <c r="E8" s="166"/>
      <c r="F8" s="166"/>
      <c r="G8" s="166"/>
      <c r="H8" s="156"/>
    </row>
    <row r="9" spans="1:8" ht="7.05" customHeight="1">
      <c r="A9" s="157"/>
      <c r="B9" s="282"/>
      <c r="C9" s="282"/>
      <c r="D9" s="282"/>
      <c r="E9" s="282"/>
      <c r="F9" s="282"/>
      <c r="G9" s="282"/>
      <c r="H9" s="159"/>
    </row>
    <row r="10" spans="1:8" ht="14.4">
      <c r="A10" s="157"/>
      <c r="B10" s="174" t="s">
        <v>50</v>
      </c>
      <c r="C10" s="174" t="s">
        <v>13</v>
      </c>
      <c r="D10" s="174" t="s">
        <v>53</v>
      </c>
      <c r="E10" s="175" t="s">
        <v>54</v>
      </c>
      <c r="F10" s="176" t="s">
        <v>23</v>
      </c>
      <c r="G10" s="174" t="s">
        <v>57</v>
      </c>
      <c r="H10" s="159"/>
    </row>
    <row r="11" spans="1:8" ht="15" thickBot="1">
      <c r="A11" s="157"/>
      <c r="B11" s="177"/>
      <c r="C11" s="178" t="s">
        <v>52</v>
      </c>
      <c r="D11" s="179"/>
      <c r="E11" s="180" t="s">
        <v>55</v>
      </c>
      <c r="F11" s="181" t="s">
        <v>56</v>
      </c>
      <c r="G11" s="178" t="s">
        <v>58</v>
      </c>
      <c r="H11" s="159"/>
    </row>
    <row r="12" spans="1:8" ht="19.8" customHeight="1" thickTop="1" thickBot="1">
      <c r="A12" s="157"/>
      <c r="B12" s="182">
        <v>1</v>
      </c>
      <c r="C12" s="255"/>
      <c r="D12" s="256"/>
      <c r="E12" s="257"/>
      <c r="F12" s="173"/>
      <c r="G12" s="255"/>
      <c r="H12" s="159"/>
    </row>
    <row r="13" spans="1:8" ht="19.8" customHeight="1" thickTop="1" thickBot="1">
      <c r="A13" s="157"/>
      <c r="B13" s="182">
        <v>2</v>
      </c>
      <c r="C13" s="247"/>
      <c r="D13" s="250"/>
      <c r="E13" s="258"/>
      <c r="F13" s="63"/>
      <c r="G13" s="247"/>
      <c r="H13" s="159"/>
    </row>
    <row r="14" spans="1:8" ht="19.8" customHeight="1" thickTop="1" thickBot="1">
      <c r="A14" s="157"/>
      <c r="B14" s="182">
        <v>3</v>
      </c>
      <c r="C14" s="247"/>
      <c r="D14" s="250"/>
      <c r="E14" s="258"/>
      <c r="F14" s="63"/>
      <c r="G14" s="247"/>
      <c r="H14" s="159"/>
    </row>
    <row r="15" spans="1:8" ht="19.8" customHeight="1" thickTop="1" thickBot="1">
      <c r="A15" s="157"/>
      <c r="B15" s="182">
        <v>4</v>
      </c>
      <c r="C15" s="247"/>
      <c r="D15" s="250"/>
      <c r="E15" s="258"/>
      <c r="F15" s="63"/>
      <c r="G15" s="247"/>
      <c r="H15" s="159"/>
    </row>
    <row r="16" spans="1:8" ht="19.8" customHeight="1" thickTop="1" thickBot="1">
      <c r="A16" s="157"/>
      <c r="B16" s="182">
        <v>5</v>
      </c>
      <c r="C16" s="247"/>
      <c r="D16" s="250"/>
      <c r="E16" s="258"/>
      <c r="F16" s="63"/>
      <c r="G16" s="247"/>
      <c r="H16" s="159"/>
    </row>
    <row r="17" spans="1:8" ht="19.8" customHeight="1" thickTop="1" thickBot="1">
      <c r="A17" s="157"/>
      <c r="B17" s="182">
        <v>6</v>
      </c>
      <c r="C17" s="247"/>
      <c r="D17" s="250"/>
      <c r="E17" s="258"/>
      <c r="F17" s="63"/>
      <c r="G17" s="247"/>
      <c r="H17" s="159"/>
    </row>
    <row r="18" spans="1:8" ht="19.8" customHeight="1" thickTop="1" thickBot="1">
      <c r="A18" s="157"/>
      <c r="B18" s="182">
        <v>7</v>
      </c>
      <c r="C18" s="247"/>
      <c r="D18" s="250"/>
      <c r="E18" s="258"/>
      <c r="F18" s="63"/>
      <c r="G18" s="247"/>
      <c r="H18" s="159"/>
    </row>
    <row r="19" spans="1:8" ht="19.8" customHeight="1" thickTop="1" thickBot="1">
      <c r="A19" s="157"/>
      <c r="B19" s="182">
        <v>8</v>
      </c>
      <c r="C19" s="247"/>
      <c r="D19" s="250"/>
      <c r="E19" s="258"/>
      <c r="F19" s="63"/>
      <c r="G19" s="247"/>
      <c r="H19" s="159"/>
    </row>
    <row r="20" spans="1:8" ht="19.8" customHeight="1" thickTop="1" thickBot="1">
      <c r="A20" s="157"/>
      <c r="B20" s="182">
        <v>9</v>
      </c>
      <c r="C20" s="247"/>
      <c r="D20" s="250"/>
      <c r="E20" s="258"/>
      <c r="F20" s="63"/>
      <c r="G20" s="247"/>
      <c r="H20" s="159"/>
    </row>
    <row r="21" spans="1:8" ht="19.8" customHeight="1" thickTop="1" thickBot="1">
      <c r="A21" s="157"/>
      <c r="B21" s="182">
        <v>10</v>
      </c>
      <c r="C21" s="247"/>
      <c r="D21" s="250"/>
      <c r="E21" s="258"/>
      <c r="F21" s="63"/>
      <c r="G21" s="247"/>
      <c r="H21" s="159"/>
    </row>
    <row r="22" spans="1:8" ht="19.8" customHeight="1" thickTop="1" thickBot="1">
      <c r="A22" s="157"/>
      <c r="B22" s="182">
        <v>11</v>
      </c>
      <c r="C22" s="247"/>
      <c r="D22" s="250"/>
      <c r="E22" s="258"/>
      <c r="F22" s="63"/>
      <c r="G22" s="247"/>
      <c r="H22" s="159"/>
    </row>
    <row r="23" spans="1:8" ht="19.8" customHeight="1" thickTop="1" thickBot="1">
      <c r="A23" s="157"/>
      <c r="B23" s="182">
        <v>12</v>
      </c>
      <c r="C23" s="247"/>
      <c r="D23" s="250"/>
      <c r="E23" s="258"/>
      <c r="F23" s="63"/>
      <c r="G23" s="247"/>
      <c r="H23" s="159"/>
    </row>
    <row r="24" spans="1:8" ht="19.8" customHeight="1" thickTop="1" thickBot="1">
      <c r="A24" s="157"/>
      <c r="B24" s="182">
        <v>13</v>
      </c>
      <c r="C24" s="247"/>
      <c r="D24" s="250"/>
      <c r="E24" s="258"/>
      <c r="F24" s="63"/>
      <c r="G24" s="247"/>
      <c r="H24" s="159"/>
    </row>
    <row r="25" spans="1:8" ht="19.8" customHeight="1" thickTop="1" thickBot="1">
      <c r="A25" s="157"/>
      <c r="B25" s="182">
        <v>14</v>
      </c>
      <c r="C25" s="247"/>
      <c r="D25" s="250"/>
      <c r="E25" s="258"/>
      <c r="F25" s="63"/>
      <c r="G25" s="247"/>
      <c r="H25" s="159"/>
    </row>
    <row r="26" spans="1:8" ht="19.8" customHeight="1" thickTop="1" thickBot="1">
      <c r="A26" s="157"/>
      <c r="B26" s="182">
        <v>15</v>
      </c>
      <c r="C26" s="247"/>
      <c r="D26" s="250"/>
      <c r="E26" s="258"/>
      <c r="F26" s="63"/>
      <c r="G26" s="247"/>
      <c r="H26" s="159"/>
    </row>
    <row r="27" spans="1:8" ht="19.8" customHeight="1" thickTop="1" thickBot="1">
      <c r="A27" s="157"/>
      <c r="B27" s="182">
        <v>16</v>
      </c>
      <c r="C27" s="247"/>
      <c r="D27" s="250"/>
      <c r="E27" s="258"/>
      <c r="F27" s="63"/>
      <c r="G27" s="247"/>
      <c r="H27" s="159"/>
    </row>
    <row r="28" spans="1:8" ht="19.8" customHeight="1" thickTop="1" thickBot="1">
      <c r="A28" s="157"/>
      <c r="B28" s="182">
        <v>17</v>
      </c>
      <c r="C28" s="247"/>
      <c r="D28" s="250"/>
      <c r="E28" s="258"/>
      <c r="F28" s="63"/>
      <c r="G28" s="247"/>
      <c r="H28" s="159"/>
    </row>
    <row r="29" spans="1:8" ht="19.8" customHeight="1" thickTop="1" thickBot="1">
      <c r="A29" s="157"/>
      <c r="B29" s="182">
        <v>18</v>
      </c>
      <c r="C29" s="247"/>
      <c r="D29" s="250"/>
      <c r="E29" s="258"/>
      <c r="F29" s="63"/>
      <c r="G29" s="247"/>
      <c r="H29" s="159"/>
    </row>
    <row r="30" spans="1:8" ht="19.8" customHeight="1" thickTop="1" thickBot="1">
      <c r="A30" s="157"/>
      <c r="B30" s="182">
        <v>19</v>
      </c>
      <c r="C30" s="247"/>
      <c r="D30" s="250"/>
      <c r="E30" s="258"/>
      <c r="F30" s="63"/>
      <c r="G30" s="247"/>
      <c r="H30" s="159"/>
    </row>
    <row r="31" spans="1:8" ht="19.8" customHeight="1" thickTop="1" thickBot="1">
      <c r="A31" s="157"/>
      <c r="B31" s="182">
        <v>20</v>
      </c>
      <c r="C31" s="247"/>
      <c r="D31" s="250"/>
      <c r="E31" s="258"/>
      <c r="F31" s="63"/>
      <c r="G31" s="247"/>
      <c r="H31" s="159"/>
    </row>
    <row r="32" spans="1:8" ht="19.8" customHeight="1" thickTop="1" thickBot="1">
      <c r="A32" s="157"/>
      <c r="B32" s="182">
        <v>21</v>
      </c>
      <c r="C32" s="247"/>
      <c r="D32" s="250"/>
      <c r="E32" s="258"/>
      <c r="F32" s="63"/>
      <c r="G32" s="247"/>
      <c r="H32" s="159"/>
    </row>
    <row r="33" spans="1:8" ht="19.8" customHeight="1" thickTop="1" thickBot="1">
      <c r="A33" s="157"/>
      <c r="B33" s="182">
        <v>22</v>
      </c>
      <c r="C33" s="247"/>
      <c r="D33" s="250"/>
      <c r="E33" s="258"/>
      <c r="F33" s="63"/>
      <c r="G33" s="247"/>
      <c r="H33" s="159"/>
    </row>
    <row r="34" spans="1:8" ht="19.8" customHeight="1" thickTop="1" thickBot="1">
      <c r="A34" s="157"/>
      <c r="B34" s="182">
        <v>23</v>
      </c>
      <c r="C34" s="247"/>
      <c r="D34" s="250"/>
      <c r="E34" s="258"/>
      <c r="F34" s="63"/>
      <c r="G34" s="247"/>
      <c r="H34" s="159"/>
    </row>
    <row r="35" spans="1:8" ht="19.8" customHeight="1" thickTop="1" thickBot="1">
      <c r="A35" s="157"/>
      <c r="B35" s="182">
        <v>24</v>
      </c>
      <c r="C35" s="247"/>
      <c r="D35" s="250"/>
      <c r="E35" s="258"/>
      <c r="F35" s="63"/>
      <c r="G35" s="247"/>
      <c r="H35" s="159"/>
    </row>
    <row r="36" spans="1:8" ht="19.8" customHeight="1" thickTop="1" thickBot="1">
      <c r="A36" s="157"/>
      <c r="B36" s="182">
        <v>25</v>
      </c>
      <c r="C36" s="247"/>
      <c r="D36" s="250"/>
      <c r="E36" s="258"/>
      <c r="F36" s="63"/>
      <c r="G36" s="247"/>
      <c r="H36" s="159"/>
    </row>
    <row r="37" spans="1:8" ht="19.8" customHeight="1" thickTop="1" thickBot="1">
      <c r="A37" s="157"/>
      <c r="B37" s="182">
        <v>26</v>
      </c>
      <c r="C37" s="247"/>
      <c r="D37" s="250"/>
      <c r="E37" s="258"/>
      <c r="F37" s="63"/>
      <c r="G37" s="247"/>
      <c r="H37" s="159"/>
    </row>
    <row r="38" spans="1:8" ht="19.8" customHeight="1" thickTop="1" thickBot="1">
      <c r="A38" s="157"/>
      <c r="B38" s="182">
        <v>27</v>
      </c>
      <c r="C38" s="247"/>
      <c r="D38" s="250"/>
      <c r="E38" s="258"/>
      <c r="F38" s="63"/>
      <c r="G38" s="247"/>
      <c r="H38" s="159"/>
    </row>
    <row r="39" spans="1:8" ht="19.8" customHeight="1" thickTop="1" thickBot="1">
      <c r="A39" s="157"/>
      <c r="B39" s="182">
        <v>28</v>
      </c>
      <c r="C39" s="247"/>
      <c r="D39" s="250"/>
      <c r="E39" s="258"/>
      <c r="F39" s="63"/>
      <c r="G39" s="247"/>
      <c r="H39" s="159"/>
    </row>
    <row r="40" spans="1:8" ht="19.8" customHeight="1" thickTop="1" thickBot="1">
      <c r="A40" s="157"/>
      <c r="B40" s="182">
        <v>29</v>
      </c>
      <c r="C40" s="247"/>
      <c r="D40" s="250"/>
      <c r="E40" s="258"/>
      <c r="F40" s="63"/>
      <c r="G40" s="247"/>
      <c r="H40" s="159"/>
    </row>
    <row r="41" spans="1:8" ht="19.8" customHeight="1" thickTop="1" thickBot="1">
      <c r="A41" s="157"/>
      <c r="B41" s="182">
        <v>30</v>
      </c>
      <c r="C41" s="247"/>
      <c r="D41" s="250"/>
      <c r="E41" s="258"/>
      <c r="F41" s="63"/>
      <c r="G41" s="247"/>
      <c r="H41" s="159"/>
    </row>
    <row r="42" spans="1:8" ht="19.8" customHeight="1" thickTop="1" thickBot="1">
      <c r="A42" s="157"/>
      <c r="B42" s="182">
        <v>31</v>
      </c>
      <c r="C42" s="247"/>
      <c r="D42" s="250"/>
      <c r="E42" s="258"/>
      <c r="F42" s="63"/>
      <c r="G42" s="247"/>
      <c r="H42" s="159"/>
    </row>
    <row r="43" spans="1:8" ht="19.8" customHeight="1" thickTop="1" thickBot="1">
      <c r="A43" s="157"/>
      <c r="B43" s="182">
        <v>32</v>
      </c>
      <c r="C43" s="247"/>
      <c r="D43" s="250"/>
      <c r="E43" s="258"/>
      <c r="F43" s="63"/>
      <c r="G43" s="247"/>
      <c r="H43" s="159"/>
    </row>
    <row r="44" spans="1:8" ht="19.8" customHeight="1" thickTop="1" thickBot="1">
      <c r="A44" s="157"/>
      <c r="B44" s="182">
        <v>33</v>
      </c>
      <c r="C44" s="247"/>
      <c r="D44" s="250"/>
      <c r="E44" s="258"/>
      <c r="F44" s="63"/>
      <c r="G44" s="247"/>
      <c r="H44" s="159"/>
    </row>
    <row r="45" spans="1:8" ht="19.8" customHeight="1" thickTop="1" thickBot="1">
      <c r="A45" s="157"/>
      <c r="B45" s="182">
        <v>34</v>
      </c>
      <c r="C45" s="247"/>
      <c r="D45" s="250"/>
      <c r="E45" s="258"/>
      <c r="F45" s="63"/>
      <c r="G45" s="247"/>
      <c r="H45" s="159"/>
    </row>
    <row r="46" spans="1:8" ht="19.8" customHeight="1" thickTop="1" thickBot="1">
      <c r="A46" s="157"/>
      <c r="B46" s="182">
        <v>35</v>
      </c>
      <c r="C46" s="247"/>
      <c r="D46" s="250"/>
      <c r="E46" s="258"/>
      <c r="F46" s="63"/>
      <c r="G46" s="247"/>
      <c r="H46" s="159"/>
    </row>
    <row r="47" spans="1:8" ht="19.8" customHeight="1" thickTop="1" thickBot="1">
      <c r="A47" s="157"/>
      <c r="B47" s="182">
        <v>36</v>
      </c>
      <c r="C47" s="247"/>
      <c r="D47" s="250"/>
      <c r="E47" s="258"/>
      <c r="F47" s="63"/>
      <c r="G47" s="247"/>
      <c r="H47" s="159"/>
    </row>
    <row r="48" spans="1:8" ht="19.8" customHeight="1" thickTop="1" thickBot="1">
      <c r="A48" s="157"/>
      <c r="B48" s="182">
        <v>37</v>
      </c>
      <c r="C48" s="247"/>
      <c r="D48" s="250"/>
      <c r="E48" s="258"/>
      <c r="F48" s="63"/>
      <c r="G48" s="247"/>
      <c r="H48" s="159"/>
    </row>
    <row r="49" spans="1:8" ht="19.8" customHeight="1" thickTop="1" thickBot="1">
      <c r="A49" s="157"/>
      <c r="B49" s="182">
        <v>38</v>
      </c>
      <c r="C49" s="247"/>
      <c r="D49" s="250"/>
      <c r="E49" s="258"/>
      <c r="F49" s="63"/>
      <c r="G49" s="247"/>
      <c r="H49" s="159"/>
    </row>
    <row r="50" spans="1:8" ht="19.8" customHeight="1" thickTop="1" thickBot="1">
      <c r="A50" s="157"/>
      <c r="B50" s="182">
        <v>39</v>
      </c>
      <c r="C50" s="247"/>
      <c r="D50" s="250"/>
      <c r="E50" s="258"/>
      <c r="F50" s="63"/>
      <c r="G50" s="247"/>
      <c r="H50" s="159"/>
    </row>
    <row r="51" spans="1:8" ht="19.8" customHeight="1" thickTop="1" thickBot="1">
      <c r="A51" s="157"/>
      <c r="B51" s="182">
        <v>40</v>
      </c>
      <c r="C51" s="247"/>
      <c r="D51" s="250"/>
      <c r="E51" s="258"/>
      <c r="F51" s="63"/>
      <c r="G51" s="247"/>
      <c r="H51" s="159"/>
    </row>
    <row r="52" spans="1:8" ht="19.8" customHeight="1" thickTop="1" thickBot="1">
      <c r="A52" s="157"/>
      <c r="B52" s="182">
        <v>41</v>
      </c>
      <c r="C52" s="247"/>
      <c r="D52" s="250"/>
      <c r="E52" s="258"/>
      <c r="F52" s="63"/>
      <c r="G52" s="247"/>
      <c r="H52" s="159"/>
    </row>
    <row r="53" spans="1:8" ht="19.8" customHeight="1" thickTop="1" thickBot="1">
      <c r="A53" s="157"/>
      <c r="B53" s="182">
        <v>42</v>
      </c>
      <c r="C53" s="247"/>
      <c r="D53" s="250"/>
      <c r="E53" s="258"/>
      <c r="F53" s="63"/>
      <c r="G53" s="247"/>
      <c r="H53" s="159"/>
    </row>
    <row r="54" spans="1:8" ht="19.8" customHeight="1" thickTop="1" thickBot="1">
      <c r="A54" s="157"/>
      <c r="B54" s="182">
        <v>43</v>
      </c>
      <c r="C54" s="247"/>
      <c r="D54" s="250"/>
      <c r="E54" s="258"/>
      <c r="F54" s="63"/>
      <c r="G54" s="247"/>
      <c r="H54" s="159"/>
    </row>
    <row r="55" spans="1:8" ht="19.8" customHeight="1" thickTop="1" thickBot="1">
      <c r="A55" s="157"/>
      <c r="B55" s="182">
        <v>44</v>
      </c>
      <c r="C55" s="247"/>
      <c r="D55" s="250"/>
      <c r="E55" s="258"/>
      <c r="F55" s="63"/>
      <c r="G55" s="247"/>
      <c r="H55" s="159"/>
    </row>
    <row r="56" spans="1:8" ht="19.8" customHeight="1" thickTop="1" thickBot="1">
      <c r="A56" s="157"/>
      <c r="B56" s="182">
        <v>45</v>
      </c>
      <c r="C56" s="247"/>
      <c r="D56" s="250"/>
      <c r="E56" s="258"/>
      <c r="F56" s="63"/>
      <c r="G56" s="247"/>
      <c r="H56" s="159"/>
    </row>
    <row r="57" spans="1:8" ht="19.8" customHeight="1" thickTop="1" thickBot="1">
      <c r="A57" s="157"/>
      <c r="B57" s="182">
        <v>46</v>
      </c>
      <c r="C57" s="247"/>
      <c r="D57" s="250"/>
      <c r="E57" s="258"/>
      <c r="F57" s="63"/>
      <c r="G57" s="247"/>
      <c r="H57" s="159"/>
    </row>
    <row r="58" spans="1:8" ht="19.8" customHeight="1" thickTop="1" thickBot="1">
      <c r="A58" s="157"/>
      <c r="B58" s="182">
        <v>47</v>
      </c>
      <c r="C58" s="247"/>
      <c r="D58" s="250"/>
      <c r="E58" s="258"/>
      <c r="F58" s="63"/>
      <c r="G58" s="247"/>
      <c r="H58" s="159"/>
    </row>
    <row r="59" spans="1:8" ht="19.8" customHeight="1" thickTop="1" thickBot="1">
      <c r="A59" s="157"/>
      <c r="B59" s="182">
        <v>48</v>
      </c>
      <c r="C59" s="247"/>
      <c r="D59" s="250"/>
      <c r="E59" s="258"/>
      <c r="F59" s="63"/>
      <c r="G59" s="247"/>
      <c r="H59" s="159"/>
    </row>
    <row r="60" spans="1:8" ht="19.8" customHeight="1" thickTop="1" thickBot="1">
      <c r="A60" s="157"/>
      <c r="B60" s="182">
        <v>49</v>
      </c>
      <c r="C60" s="247"/>
      <c r="D60" s="250"/>
      <c r="E60" s="258"/>
      <c r="F60" s="63"/>
      <c r="G60" s="247"/>
      <c r="H60" s="159"/>
    </row>
    <row r="61" spans="1:8" ht="19.8" customHeight="1" thickTop="1" thickBot="1">
      <c r="A61" s="157"/>
      <c r="B61" s="182">
        <v>50</v>
      </c>
      <c r="C61" s="247"/>
      <c r="D61" s="250"/>
      <c r="E61" s="258"/>
      <c r="F61" s="63"/>
      <c r="G61" s="247"/>
      <c r="H61" s="159"/>
    </row>
    <row r="62" spans="1:8" ht="19.8" customHeight="1" thickTop="1" thickBot="1">
      <c r="A62" s="157"/>
      <c r="B62" s="182">
        <v>51</v>
      </c>
      <c r="C62" s="247"/>
      <c r="D62" s="250"/>
      <c r="E62" s="258"/>
      <c r="F62" s="63"/>
      <c r="G62" s="247"/>
      <c r="H62" s="159"/>
    </row>
    <row r="63" spans="1:8" ht="19.8" customHeight="1" thickTop="1" thickBot="1">
      <c r="A63" s="157"/>
      <c r="B63" s="182">
        <v>52</v>
      </c>
      <c r="C63" s="247"/>
      <c r="D63" s="250"/>
      <c r="E63" s="258"/>
      <c r="F63" s="63"/>
      <c r="G63" s="247"/>
      <c r="H63" s="159"/>
    </row>
    <row r="64" spans="1:8" ht="19.8" customHeight="1" thickTop="1" thickBot="1">
      <c r="A64" s="157"/>
      <c r="B64" s="182">
        <v>53</v>
      </c>
      <c r="C64" s="247"/>
      <c r="D64" s="250"/>
      <c r="E64" s="258"/>
      <c r="F64" s="63"/>
      <c r="G64" s="247"/>
      <c r="H64" s="159"/>
    </row>
    <row r="65" spans="1:8" ht="19.8" customHeight="1" thickTop="1" thickBot="1">
      <c r="A65" s="157"/>
      <c r="B65" s="182">
        <v>54</v>
      </c>
      <c r="C65" s="247"/>
      <c r="D65" s="250"/>
      <c r="E65" s="258"/>
      <c r="F65" s="63"/>
      <c r="G65" s="247"/>
      <c r="H65" s="159"/>
    </row>
    <row r="66" spans="1:8" ht="19.8" customHeight="1" thickTop="1" thickBot="1">
      <c r="A66" s="157"/>
      <c r="B66" s="182">
        <v>55</v>
      </c>
      <c r="C66" s="247"/>
      <c r="D66" s="250"/>
      <c r="E66" s="258"/>
      <c r="F66" s="63"/>
      <c r="G66" s="247"/>
      <c r="H66" s="159"/>
    </row>
    <row r="67" spans="1:8" ht="19.8" customHeight="1" thickTop="1" thickBot="1">
      <c r="A67" s="157"/>
      <c r="B67" s="182">
        <v>56</v>
      </c>
      <c r="C67" s="247"/>
      <c r="D67" s="250"/>
      <c r="E67" s="258"/>
      <c r="F67" s="63"/>
      <c r="G67" s="247"/>
      <c r="H67" s="159"/>
    </row>
    <row r="68" spans="1:8" ht="19.8" customHeight="1" thickTop="1" thickBot="1">
      <c r="A68" s="157"/>
      <c r="B68" s="182">
        <v>57</v>
      </c>
      <c r="C68" s="247"/>
      <c r="D68" s="250"/>
      <c r="E68" s="258"/>
      <c r="F68" s="63"/>
      <c r="G68" s="247"/>
      <c r="H68" s="159"/>
    </row>
    <row r="69" spans="1:8" ht="19.8" customHeight="1" thickTop="1" thickBot="1">
      <c r="A69" s="157"/>
      <c r="B69" s="182">
        <v>58</v>
      </c>
      <c r="C69" s="247"/>
      <c r="D69" s="250"/>
      <c r="E69" s="258"/>
      <c r="F69" s="63"/>
      <c r="G69" s="247"/>
      <c r="H69" s="159"/>
    </row>
    <row r="70" spans="1:8" ht="19.8" customHeight="1" thickTop="1" thickBot="1">
      <c r="A70" s="157"/>
      <c r="B70" s="182">
        <v>59</v>
      </c>
      <c r="C70" s="247"/>
      <c r="D70" s="250"/>
      <c r="E70" s="258"/>
      <c r="F70" s="63"/>
      <c r="G70" s="247"/>
      <c r="H70" s="159"/>
    </row>
    <row r="71" spans="1:8" ht="19.8" customHeight="1" thickTop="1" thickBot="1">
      <c r="A71" s="157"/>
      <c r="B71" s="182">
        <v>60</v>
      </c>
      <c r="C71" s="247"/>
      <c r="D71" s="250"/>
      <c r="E71" s="258"/>
      <c r="F71" s="63"/>
      <c r="G71" s="247"/>
      <c r="H71" s="159"/>
    </row>
    <row r="72" spans="1:8" ht="19.8" customHeight="1" thickTop="1" thickBot="1">
      <c r="A72" s="157"/>
      <c r="B72" s="182">
        <v>61</v>
      </c>
      <c r="C72" s="247"/>
      <c r="D72" s="250"/>
      <c r="E72" s="258"/>
      <c r="F72" s="63"/>
      <c r="G72" s="247"/>
      <c r="H72" s="159"/>
    </row>
    <row r="73" spans="1:8" ht="19.8" customHeight="1" thickTop="1" thickBot="1">
      <c r="A73" s="157"/>
      <c r="B73" s="182">
        <v>62</v>
      </c>
      <c r="C73" s="247"/>
      <c r="D73" s="250"/>
      <c r="E73" s="258"/>
      <c r="F73" s="63"/>
      <c r="G73" s="247"/>
      <c r="H73" s="159"/>
    </row>
    <row r="74" spans="1:8" ht="19.8" customHeight="1" thickTop="1" thickBot="1">
      <c r="A74" s="157"/>
      <c r="B74" s="182">
        <v>63</v>
      </c>
      <c r="C74" s="247"/>
      <c r="D74" s="250"/>
      <c r="E74" s="258"/>
      <c r="F74" s="63"/>
      <c r="G74" s="247"/>
      <c r="H74" s="159"/>
    </row>
    <row r="75" spans="1:8" ht="19.8" customHeight="1" thickTop="1" thickBot="1">
      <c r="A75" s="157"/>
      <c r="B75" s="182">
        <v>64</v>
      </c>
      <c r="C75" s="247"/>
      <c r="D75" s="250"/>
      <c r="E75" s="258"/>
      <c r="F75" s="63"/>
      <c r="G75" s="247"/>
      <c r="H75" s="159"/>
    </row>
    <row r="76" spans="1:8" ht="19.8" customHeight="1" thickTop="1" thickBot="1">
      <c r="A76" s="157"/>
      <c r="B76" s="182">
        <v>65</v>
      </c>
      <c r="C76" s="247"/>
      <c r="D76" s="250"/>
      <c r="E76" s="258"/>
      <c r="F76" s="63"/>
      <c r="G76" s="247"/>
      <c r="H76" s="159"/>
    </row>
    <row r="77" spans="1:8" ht="19.8" customHeight="1" thickTop="1" thickBot="1">
      <c r="A77" s="157"/>
      <c r="B77" s="182">
        <v>66</v>
      </c>
      <c r="C77" s="247"/>
      <c r="D77" s="250"/>
      <c r="E77" s="258"/>
      <c r="F77" s="63"/>
      <c r="G77" s="247"/>
      <c r="H77" s="159"/>
    </row>
    <row r="78" spans="1:8" ht="19.8" customHeight="1" thickTop="1" thickBot="1">
      <c r="A78" s="157"/>
      <c r="B78" s="182">
        <v>67</v>
      </c>
      <c r="C78" s="247"/>
      <c r="D78" s="250"/>
      <c r="E78" s="258"/>
      <c r="F78" s="63"/>
      <c r="G78" s="247"/>
      <c r="H78" s="159"/>
    </row>
    <row r="79" spans="1:8" ht="19.8" customHeight="1" thickTop="1" thickBot="1">
      <c r="A79" s="157"/>
      <c r="B79" s="182">
        <v>68</v>
      </c>
      <c r="C79" s="247"/>
      <c r="D79" s="250"/>
      <c r="E79" s="258"/>
      <c r="F79" s="63"/>
      <c r="G79" s="247"/>
      <c r="H79" s="159"/>
    </row>
    <row r="80" spans="1:8" ht="19.8" customHeight="1" thickTop="1" thickBot="1">
      <c r="A80" s="157"/>
      <c r="B80" s="182">
        <v>69</v>
      </c>
      <c r="C80" s="247"/>
      <c r="D80" s="250"/>
      <c r="E80" s="258"/>
      <c r="F80" s="63"/>
      <c r="G80" s="247"/>
      <c r="H80" s="159"/>
    </row>
    <row r="81" spans="1:8" ht="19.8" customHeight="1" thickTop="1" thickBot="1">
      <c r="A81" s="157"/>
      <c r="B81" s="182">
        <v>70</v>
      </c>
      <c r="C81" s="247"/>
      <c r="D81" s="250"/>
      <c r="E81" s="258"/>
      <c r="F81" s="63"/>
      <c r="G81" s="247"/>
      <c r="H81" s="159"/>
    </row>
    <row r="82" spans="1:8" ht="19.8" customHeight="1" thickTop="1" thickBot="1">
      <c r="A82" s="157"/>
      <c r="B82" s="182">
        <v>71</v>
      </c>
      <c r="C82" s="247"/>
      <c r="D82" s="250"/>
      <c r="E82" s="258"/>
      <c r="F82" s="63"/>
      <c r="G82" s="247"/>
      <c r="H82" s="159"/>
    </row>
    <row r="83" spans="1:8" ht="19.8" customHeight="1" thickTop="1" thickBot="1">
      <c r="A83" s="157"/>
      <c r="B83" s="182">
        <v>72</v>
      </c>
      <c r="C83" s="247"/>
      <c r="D83" s="250"/>
      <c r="E83" s="258"/>
      <c r="F83" s="63"/>
      <c r="G83" s="247"/>
      <c r="H83" s="159"/>
    </row>
    <row r="84" spans="1:8" ht="19.8" customHeight="1" thickTop="1" thickBot="1">
      <c r="A84" s="157"/>
      <c r="B84" s="182">
        <v>73</v>
      </c>
      <c r="C84" s="247"/>
      <c r="D84" s="250"/>
      <c r="E84" s="258"/>
      <c r="F84" s="63"/>
      <c r="G84" s="247"/>
      <c r="H84" s="159"/>
    </row>
    <row r="85" spans="1:8" ht="19.8" customHeight="1" thickTop="1" thickBot="1">
      <c r="A85" s="157"/>
      <c r="B85" s="182">
        <v>74</v>
      </c>
      <c r="C85" s="247"/>
      <c r="D85" s="250"/>
      <c r="E85" s="258"/>
      <c r="F85" s="63"/>
      <c r="G85" s="247"/>
      <c r="H85" s="159"/>
    </row>
    <row r="86" spans="1:8" ht="19.8" customHeight="1" thickTop="1" thickBot="1">
      <c r="A86" s="157"/>
      <c r="B86" s="182">
        <v>75</v>
      </c>
      <c r="C86" s="247"/>
      <c r="D86" s="250"/>
      <c r="E86" s="258"/>
      <c r="F86" s="63"/>
      <c r="G86" s="247"/>
      <c r="H86" s="159"/>
    </row>
    <row r="87" spans="1:8" ht="19.8" customHeight="1" thickTop="1" thickBot="1">
      <c r="A87" s="157"/>
      <c r="B87" s="182">
        <v>76</v>
      </c>
      <c r="C87" s="247"/>
      <c r="D87" s="250"/>
      <c r="E87" s="258"/>
      <c r="F87" s="63"/>
      <c r="G87" s="247"/>
      <c r="H87" s="159"/>
    </row>
    <row r="88" spans="1:8" ht="19.8" customHeight="1" thickTop="1" thickBot="1">
      <c r="A88" s="157"/>
      <c r="B88" s="182">
        <v>77</v>
      </c>
      <c r="C88" s="247"/>
      <c r="D88" s="250"/>
      <c r="E88" s="258"/>
      <c r="F88" s="63"/>
      <c r="G88" s="247"/>
      <c r="H88" s="159"/>
    </row>
    <row r="89" spans="1:8" ht="19.8" customHeight="1" thickTop="1" thickBot="1">
      <c r="A89" s="157"/>
      <c r="B89" s="182">
        <v>78</v>
      </c>
      <c r="C89" s="247"/>
      <c r="D89" s="250"/>
      <c r="E89" s="258"/>
      <c r="F89" s="63"/>
      <c r="G89" s="247"/>
      <c r="H89" s="159"/>
    </row>
    <row r="90" spans="1:8" ht="19.8" customHeight="1" thickTop="1" thickBot="1">
      <c r="A90" s="157"/>
      <c r="B90" s="182">
        <v>79</v>
      </c>
      <c r="C90" s="247"/>
      <c r="D90" s="250"/>
      <c r="E90" s="258"/>
      <c r="F90" s="63"/>
      <c r="G90" s="247"/>
      <c r="H90" s="159"/>
    </row>
    <row r="91" spans="1:8" ht="19.8" customHeight="1" thickTop="1" thickBot="1">
      <c r="A91" s="157"/>
      <c r="B91" s="182">
        <v>80</v>
      </c>
      <c r="C91" s="247"/>
      <c r="D91" s="250"/>
      <c r="E91" s="258"/>
      <c r="F91" s="63"/>
      <c r="G91" s="247"/>
      <c r="H91" s="159"/>
    </row>
    <row r="92" spans="1:8" ht="19.8" customHeight="1" thickTop="1" thickBot="1">
      <c r="A92" s="157"/>
      <c r="B92" s="182">
        <v>81</v>
      </c>
      <c r="C92" s="247"/>
      <c r="D92" s="250"/>
      <c r="E92" s="258"/>
      <c r="F92" s="63"/>
      <c r="G92" s="247"/>
      <c r="H92" s="159"/>
    </row>
    <row r="93" spans="1:8" ht="19.8" customHeight="1" thickTop="1" thickBot="1">
      <c r="A93" s="157"/>
      <c r="B93" s="182">
        <v>82</v>
      </c>
      <c r="C93" s="247"/>
      <c r="D93" s="250"/>
      <c r="E93" s="258"/>
      <c r="F93" s="63"/>
      <c r="G93" s="247"/>
      <c r="H93" s="159"/>
    </row>
    <row r="94" spans="1:8" ht="19.8" customHeight="1" thickTop="1" thickBot="1">
      <c r="A94" s="157"/>
      <c r="B94" s="182">
        <v>83</v>
      </c>
      <c r="C94" s="247"/>
      <c r="D94" s="250"/>
      <c r="E94" s="258"/>
      <c r="F94" s="63"/>
      <c r="G94" s="247"/>
      <c r="H94" s="159"/>
    </row>
    <row r="95" spans="1:8" ht="19.8" customHeight="1" thickTop="1" thickBot="1">
      <c r="A95" s="157"/>
      <c r="B95" s="182">
        <v>84</v>
      </c>
      <c r="C95" s="247"/>
      <c r="D95" s="250"/>
      <c r="E95" s="258"/>
      <c r="F95" s="63"/>
      <c r="G95" s="247"/>
      <c r="H95" s="159"/>
    </row>
    <row r="96" spans="1:8" ht="19.8" customHeight="1" thickTop="1" thickBot="1">
      <c r="A96" s="157"/>
      <c r="B96" s="182">
        <v>85</v>
      </c>
      <c r="C96" s="247"/>
      <c r="D96" s="250"/>
      <c r="E96" s="258"/>
      <c r="F96" s="63"/>
      <c r="G96" s="247"/>
      <c r="H96" s="159"/>
    </row>
    <row r="97" spans="1:8" ht="19.8" customHeight="1" thickTop="1" thickBot="1">
      <c r="A97" s="157"/>
      <c r="B97" s="182">
        <v>86</v>
      </c>
      <c r="C97" s="247"/>
      <c r="D97" s="250"/>
      <c r="E97" s="258"/>
      <c r="F97" s="63"/>
      <c r="G97" s="247"/>
      <c r="H97" s="159"/>
    </row>
    <row r="98" spans="1:8" ht="19.8" customHeight="1" thickTop="1" thickBot="1">
      <c r="A98" s="157"/>
      <c r="B98" s="182">
        <v>87</v>
      </c>
      <c r="C98" s="247"/>
      <c r="D98" s="250"/>
      <c r="E98" s="258"/>
      <c r="F98" s="63"/>
      <c r="G98" s="247"/>
      <c r="H98" s="159"/>
    </row>
    <row r="99" spans="1:8" ht="19.8" customHeight="1" thickTop="1" thickBot="1">
      <c r="A99" s="157"/>
      <c r="B99" s="182">
        <v>88</v>
      </c>
      <c r="C99" s="247"/>
      <c r="D99" s="250"/>
      <c r="E99" s="258"/>
      <c r="F99" s="63"/>
      <c r="G99" s="247"/>
      <c r="H99" s="159"/>
    </row>
    <row r="100" spans="1:8" ht="19.8" customHeight="1" thickTop="1" thickBot="1">
      <c r="A100" s="157"/>
      <c r="B100" s="182">
        <v>89</v>
      </c>
      <c r="C100" s="247"/>
      <c r="D100" s="250"/>
      <c r="E100" s="258"/>
      <c r="F100" s="63"/>
      <c r="G100" s="247"/>
      <c r="H100" s="159"/>
    </row>
    <row r="101" spans="1:8" ht="19.8" customHeight="1" thickTop="1" thickBot="1">
      <c r="A101" s="157"/>
      <c r="B101" s="182">
        <v>90</v>
      </c>
      <c r="C101" s="247"/>
      <c r="D101" s="250"/>
      <c r="E101" s="258"/>
      <c r="F101" s="63"/>
      <c r="G101" s="247"/>
      <c r="H101" s="159"/>
    </row>
    <row r="102" spans="1:8" ht="19.8" customHeight="1" thickTop="1" thickBot="1">
      <c r="A102" s="157"/>
      <c r="B102" s="182">
        <v>91</v>
      </c>
      <c r="C102" s="247"/>
      <c r="D102" s="250"/>
      <c r="E102" s="258"/>
      <c r="F102" s="63"/>
      <c r="G102" s="247"/>
      <c r="H102" s="159"/>
    </row>
    <row r="103" spans="1:8" ht="19.8" customHeight="1" thickTop="1" thickBot="1">
      <c r="A103" s="157"/>
      <c r="B103" s="182">
        <v>92</v>
      </c>
      <c r="C103" s="247"/>
      <c r="D103" s="250"/>
      <c r="E103" s="258"/>
      <c r="F103" s="63"/>
      <c r="G103" s="247"/>
      <c r="H103" s="159"/>
    </row>
    <row r="104" spans="1:8" ht="19.8" customHeight="1" thickTop="1" thickBot="1">
      <c r="A104" s="157"/>
      <c r="B104" s="182">
        <v>93</v>
      </c>
      <c r="C104" s="247"/>
      <c r="D104" s="250"/>
      <c r="E104" s="258"/>
      <c r="F104" s="63"/>
      <c r="G104" s="247"/>
      <c r="H104" s="159"/>
    </row>
    <row r="105" spans="1:8" ht="19.8" customHeight="1" thickTop="1" thickBot="1">
      <c r="A105" s="157"/>
      <c r="B105" s="182">
        <v>94</v>
      </c>
      <c r="C105" s="247"/>
      <c r="D105" s="250"/>
      <c r="E105" s="258"/>
      <c r="F105" s="63"/>
      <c r="G105" s="247"/>
      <c r="H105" s="159"/>
    </row>
    <row r="106" spans="1:8" ht="19.8" customHeight="1" thickTop="1" thickBot="1">
      <c r="A106" s="157"/>
      <c r="B106" s="182">
        <v>95</v>
      </c>
      <c r="C106" s="247"/>
      <c r="D106" s="250"/>
      <c r="E106" s="258"/>
      <c r="F106" s="63"/>
      <c r="G106" s="247"/>
      <c r="H106" s="159"/>
    </row>
    <row r="107" spans="1:8" ht="19.8" customHeight="1" thickTop="1" thickBot="1">
      <c r="A107" s="157"/>
      <c r="B107" s="182">
        <v>96</v>
      </c>
      <c r="C107" s="247"/>
      <c r="D107" s="250"/>
      <c r="E107" s="258"/>
      <c r="F107" s="63"/>
      <c r="G107" s="247"/>
      <c r="H107" s="159"/>
    </row>
    <row r="108" spans="1:8" ht="19.8" customHeight="1" thickTop="1" thickBot="1">
      <c r="A108" s="157"/>
      <c r="B108" s="182">
        <v>97</v>
      </c>
      <c r="C108" s="247"/>
      <c r="D108" s="250"/>
      <c r="E108" s="258"/>
      <c r="F108" s="63"/>
      <c r="G108" s="247"/>
      <c r="H108" s="159"/>
    </row>
    <row r="109" spans="1:8" ht="19.8" customHeight="1" thickTop="1" thickBot="1">
      <c r="A109" s="157"/>
      <c r="B109" s="182">
        <v>98</v>
      </c>
      <c r="C109" s="247"/>
      <c r="D109" s="250"/>
      <c r="E109" s="258"/>
      <c r="F109" s="63"/>
      <c r="G109" s="247"/>
      <c r="H109" s="159"/>
    </row>
    <row r="110" spans="1:8" ht="19.8" customHeight="1" thickTop="1" thickBot="1">
      <c r="A110" s="157"/>
      <c r="B110" s="182">
        <v>99</v>
      </c>
      <c r="C110" s="247"/>
      <c r="D110" s="250"/>
      <c r="E110" s="258"/>
      <c r="F110" s="63"/>
      <c r="G110" s="247"/>
      <c r="H110" s="159"/>
    </row>
    <row r="111" spans="1:8" ht="19.8" customHeight="1" thickTop="1" thickBot="1">
      <c r="A111" s="157"/>
      <c r="B111" s="182">
        <v>100</v>
      </c>
      <c r="C111" s="247"/>
      <c r="D111" s="250"/>
      <c r="E111" s="258"/>
      <c r="F111" s="63"/>
      <c r="G111" s="247"/>
      <c r="H111" s="159"/>
    </row>
    <row r="112" spans="1:8" ht="19.8" customHeight="1" thickTop="1" thickBot="1">
      <c r="A112" s="157"/>
      <c r="B112" s="182">
        <v>101</v>
      </c>
      <c r="C112" s="247"/>
      <c r="D112" s="250"/>
      <c r="E112" s="258"/>
      <c r="F112" s="63"/>
      <c r="G112" s="247"/>
      <c r="H112" s="159"/>
    </row>
    <row r="113" spans="1:8" ht="19.8" customHeight="1" thickTop="1" thickBot="1">
      <c r="A113" s="157"/>
      <c r="B113" s="182">
        <v>102</v>
      </c>
      <c r="C113" s="247"/>
      <c r="D113" s="250"/>
      <c r="E113" s="258"/>
      <c r="F113" s="63"/>
      <c r="G113" s="247"/>
      <c r="H113" s="159"/>
    </row>
    <row r="114" spans="1:8" ht="19.8" customHeight="1" thickTop="1" thickBot="1">
      <c r="A114" s="157"/>
      <c r="B114" s="182">
        <v>103</v>
      </c>
      <c r="C114" s="247"/>
      <c r="D114" s="250"/>
      <c r="E114" s="258"/>
      <c r="F114" s="63"/>
      <c r="G114" s="247"/>
      <c r="H114" s="159"/>
    </row>
    <row r="115" spans="1:8" ht="19.8" customHeight="1" thickTop="1" thickBot="1">
      <c r="A115" s="157"/>
      <c r="B115" s="182">
        <v>104</v>
      </c>
      <c r="C115" s="247"/>
      <c r="D115" s="250"/>
      <c r="E115" s="258"/>
      <c r="F115" s="63"/>
      <c r="G115" s="247"/>
      <c r="H115" s="159"/>
    </row>
    <row r="116" spans="1:8" ht="19.8" customHeight="1" thickTop="1" thickBot="1">
      <c r="A116" s="157"/>
      <c r="B116" s="182">
        <v>105</v>
      </c>
      <c r="C116" s="247"/>
      <c r="D116" s="250"/>
      <c r="E116" s="258"/>
      <c r="F116" s="63"/>
      <c r="G116" s="247"/>
      <c r="H116" s="159"/>
    </row>
    <row r="117" spans="1:8" ht="19.8" customHeight="1" thickTop="1" thickBot="1">
      <c r="A117" s="157"/>
      <c r="B117" s="182">
        <v>106</v>
      </c>
      <c r="C117" s="247"/>
      <c r="D117" s="250"/>
      <c r="E117" s="258"/>
      <c r="F117" s="63"/>
      <c r="G117" s="247"/>
      <c r="H117" s="159"/>
    </row>
    <row r="118" spans="1:8" ht="19.8" customHeight="1" thickTop="1" thickBot="1">
      <c r="A118" s="157"/>
      <c r="B118" s="182">
        <v>107</v>
      </c>
      <c r="C118" s="247"/>
      <c r="D118" s="250"/>
      <c r="E118" s="258"/>
      <c r="F118" s="63"/>
      <c r="G118" s="247"/>
      <c r="H118" s="159"/>
    </row>
    <row r="119" spans="1:8" ht="19.8" customHeight="1" thickTop="1" thickBot="1">
      <c r="A119" s="157"/>
      <c r="B119" s="182">
        <v>108</v>
      </c>
      <c r="C119" s="247"/>
      <c r="D119" s="250"/>
      <c r="E119" s="258"/>
      <c r="F119" s="63"/>
      <c r="G119" s="247"/>
      <c r="H119" s="159"/>
    </row>
    <row r="120" spans="1:8" ht="19.8" customHeight="1" thickTop="1" thickBot="1">
      <c r="A120" s="157"/>
      <c r="B120" s="182">
        <v>109</v>
      </c>
      <c r="C120" s="247"/>
      <c r="D120" s="250"/>
      <c r="E120" s="258"/>
      <c r="F120" s="63"/>
      <c r="G120" s="247"/>
      <c r="H120" s="159"/>
    </row>
    <row r="121" spans="1:8" ht="19.8" customHeight="1" thickTop="1" thickBot="1">
      <c r="A121" s="157"/>
      <c r="B121" s="182">
        <v>110</v>
      </c>
      <c r="C121" s="247"/>
      <c r="D121" s="250"/>
      <c r="E121" s="258"/>
      <c r="F121" s="63"/>
      <c r="G121" s="247"/>
      <c r="H121" s="159"/>
    </row>
    <row r="122" spans="1:8" ht="19.8" customHeight="1" thickTop="1" thickBot="1">
      <c r="A122" s="157"/>
      <c r="B122" s="182">
        <v>111</v>
      </c>
      <c r="C122" s="247"/>
      <c r="D122" s="250"/>
      <c r="E122" s="258"/>
      <c r="F122" s="63"/>
      <c r="G122" s="247"/>
      <c r="H122" s="159"/>
    </row>
    <row r="123" spans="1:8" ht="19.8" customHeight="1" thickTop="1" thickBot="1">
      <c r="A123" s="157"/>
      <c r="B123" s="182">
        <v>112</v>
      </c>
      <c r="C123" s="247"/>
      <c r="D123" s="250"/>
      <c r="E123" s="258"/>
      <c r="F123" s="63"/>
      <c r="G123" s="247"/>
      <c r="H123" s="159"/>
    </row>
    <row r="124" spans="1:8" ht="19.8" customHeight="1" thickTop="1" thickBot="1">
      <c r="A124" s="157"/>
      <c r="B124" s="182">
        <v>113</v>
      </c>
      <c r="C124" s="247"/>
      <c r="D124" s="250"/>
      <c r="E124" s="258"/>
      <c r="F124" s="63"/>
      <c r="G124" s="247"/>
      <c r="H124" s="159"/>
    </row>
    <row r="125" spans="1:8" ht="19.8" customHeight="1" thickTop="1" thickBot="1">
      <c r="A125" s="157"/>
      <c r="B125" s="182">
        <v>114</v>
      </c>
      <c r="C125" s="247"/>
      <c r="D125" s="250"/>
      <c r="E125" s="258"/>
      <c r="F125" s="63"/>
      <c r="G125" s="247"/>
      <c r="H125" s="159"/>
    </row>
    <row r="126" spans="1:8" ht="19.8" customHeight="1" thickTop="1" thickBot="1">
      <c r="A126" s="157"/>
      <c r="B126" s="182">
        <v>115</v>
      </c>
      <c r="C126" s="247"/>
      <c r="D126" s="250"/>
      <c r="E126" s="258"/>
      <c r="F126" s="63"/>
      <c r="G126" s="247"/>
      <c r="H126" s="159"/>
    </row>
    <row r="127" spans="1:8" ht="19.8" customHeight="1" thickTop="1" thickBot="1">
      <c r="A127" s="157"/>
      <c r="B127" s="182">
        <v>116</v>
      </c>
      <c r="C127" s="247"/>
      <c r="D127" s="250"/>
      <c r="E127" s="258"/>
      <c r="F127" s="63"/>
      <c r="G127" s="247"/>
      <c r="H127" s="159"/>
    </row>
    <row r="128" spans="1:8" ht="19.8" customHeight="1" thickTop="1" thickBot="1">
      <c r="A128" s="157"/>
      <c r="B128" s="182">
        <v>117</v>
      </c>
      <c r="C128" s="247"/>
      <c r="D128" s="250"/>
      <c r="E128" s="258"/>
      <c r="F128" s="63"/>
      <c r="G128" s="247"/>
      <c r="H128" s="159"/>
    </row>
    <row r="129" spans="1:8" ht="19.8" customHeight="1" thickTop="1" thickBot="1">
      <c r="A129" s="157"/>
      <c r="B129" s="182">
        <v>118</v>
      </c>
      <c r="C129" s="247"/>
      <c r="D129" s="250"/>
      <c r="E129" s="258"/>
      <c r="F129" s="63"/>
      <c r="G129" s="247"/>
      <c r="H129" s="159"/>
    </row>
    <row r="130" spans="1:8" ht="19.8" customHeight="1" thickTop="1" thickBot="1">
      <c r="A130" s="157"/>
      <c r="B130" s="182">
        <v>119</v>
      </c>
      <c r="C130" s="247"/>
      <c r="D130" s="250"/>
      <c r="E130" s="258"/>
      <c r="F130" s="63"/>
      <c r="G130" s="247"/>
      <c r="H130" s="159"/>
    </row>
    <row r="131" spans="1:8" ht="19.8" customHeight="1" thickTop="1" thickBot="1">
      <c r="A131" s="157"/>
      <c r="B131" s="182">
        <v>120</v>
      </c>
      <c r="C131" s="247"/>
      <c r="D131" s="250"/>
      <c r="E131" s="258"/>
      <c r="F131" s="63"/>
      <c r="G131" s="247"/>
      <c r="H131" s="159"/>
    </row>
    <row r="132" spans="1:8" ht="19.8" customHeight="1" thickTop="1" thickBot="1">
      <c r="A132" s="157"/>
      <c r="B132" s="182">
        <v>121</v>
      </c>
      <c r="C132" s="247"/>
      <c r="D132" s="250"/>
      <c r="E132" s="258"/>
      <c r="F132" s="63"/>
      <c r="G132" s="247"/>
      <c r="H132" s="159"/>
    </row>
    <row r="133" spans="1:8" ht="19.8" customHeight="1" thickTop="1" thickBot="1">
      <c r="A133" s="157"/>
      <c r="B133" s="182">
        <v>122</v>
      </c>
      <c r="C133" s="247"/>
      <c r="D133" s="250"/>
      <c r="E133" s="258"/>
      <c r="F133" s="63"/>
      <c r="G133" s="247"/>
      <c r="H133" s="159"/>
    </row>
    <row r="134" spans="1:8" ht="19.8" customHeight="1" thickTop="1" thickBot="1">
      <c r="A134" s="157"/>
      <c r="B134" s="182">
        <v>123</v>
      </c>
      <c r="C134" s="247"/>
      <c r="D134" s="250"/>
      <c r="E134" s="258"/>
      <c r="F134" s="63"/>
      <c r="G134" s="247"/>
      <c r="H134" s="159"/>
    </row>
    <row r="135" spans="1:8" ht="19.8" customHeight="1" thickTop="1" thickBot="1">
      <c r="A135" s="157"/>
      <c r="B135" s="182">
        <v>124</v>
      </c>
      <c r="C135" s="247"/>
      <c r="D135" s="250"/>
      <c r="E135" s="258"/>
      <c r="F135" s="63"/>
      <c r="G135" s="247"/>
      <c r="H135" s="159"/>
    </row>
    <row r="136" spans="1:8" ht="19.8" customHeight="1" thickTop="1" thickBot="1">
      <c r="A136" s="157"/>
      <c r="B136" s="182">
        <v>125</v>
      </c>
      <c r="C136" s="247"/>
      <c r="D136" s="250"/>
      <c r="E136" s="258"/>
      <c r="F136" s="63"/>
      <c r="G136" s="247"/>
      <c r="H136" s="159"/>
    </row>
    <row r="137" spans="1:8" ht="19.8" customHeight="1" thickTop="1" thickBot="1">
      <c r="A137" s="157"/>
      <c r="B137" s="182">
        <v>126</v>
      </c>
      <c r="C137" s="247"/>
      <c r="D137" s="250"/>
      <c r="E137" s="258"/>
      <c r="F137" s="63"/>
      <c r="G137" s="247"/>
      <c r="H137" s="159"/>
    </row>
    <row r="138" spans="1:8" ht="19.8" customHeight="1" thickTop="1" thickBot="1">
      <c r="A138" s="157"/>
      <c r="B138" s="182">
        <v>127</v>
      </c>
      <c r="C138" s="247"/>
      <c r="D138" s="250"/>
      <c r="E138" s="258"/>
      <c r="F138" s="63"/>
      <c r="G138" s="247"/>
      <c r="H138" s="159"/>
    </row>
    <row r="139" spans="1:8" ht="19.8" customHeight="1" thickTop="1" thickBot="1">
      <c r="A139" s="157"/>
      <c r="B139" s="182">
        <v>128</v>
      </c>
      <c r="C139" s="247"/>
      <c r="D139" s="250"/>
      <c r="E139" s="258"/>
      <c r="F139" s="63"/>
      <c r="G139" s="247"/>
      <c r="H139" s="159"/>
    </row>
    <row r="140" spans="1:8" ht="19.8" customHeight="1" thickTop="1" thickBot="1">
      <c r="A140" s="157"/>
      <c r="B140" s="182">
        <v>129</v>
      </c>
      <c r="C140" s="247"/>
      <c r="D140" s="250"/>
      <c r="E140" s="258"/>
      <c r="F140" s="63"/>
      <c r="G140" s="247"/>
      <c r="H140" s="159"/>
    </row>
    <row r="141" spans="1:8" ht="19.8" customHeight="1" thickTop="1" thickBot="1">
      <c r="A141" s="157"/>
      <c r="B141" s="182">
        <v>130</v>
      </c>
      <c r="C141" s="247"/>
      <c r="D141" s="250"/>
      <c r="E141" s="258"/>
      <c r="F141" s="63"/>
      <c r="G141" s="247"/>
      <c r="H141" s="159"/>
    </row>
    <row r="142" spans="1:8" ht="19.8" customHeight="1" thickTop="1" thickBot="1">
      <c r="A142" s="157"/>
      <c r="B142" s="182">
        <v>131</v>
      </c>
      <c r="C142" s="247"/>
      <c r="D142" s="250"/>
      <c r="E142" s="258"/>
      <c r="F142" s="63"/>
      <c r="G142" s="247"/>
      <c r="H142" s="159"/>
    </row>
    <row r="143" spans="1:8" ht="19.8" customHeight="1" thickTop="1" thickBot="1">
      <c r="A143" s="157"/>
      <c r="B143" s="182">
        <v>132</v>
      </c>
      <c r="C143" s="247"/>
      <c r="D143" s="250"/>
      <c r="E143" s="258"/>
      <c r="F143" s="63"/>
      <c r="G143" s="247"/>
      <c r="H143" s="159"/>
    </row>
    <row r="144" spans="1:8" ht="19.8" customHeight="1" thickTop="1" thickBot="1">
      <c r="A144" s="157"/>
      <c r="B144" s="182">
        <v>133</v>
      </c>
      <c r="C144" s="247"/>
      <c r="D144" s="250"/>
      <c r="E144" s="258"/>
      <c r="F144" s="63"/>
      <c r="G144" s="247"/>
      <c r="H144" s="159"/>
    </row>
    <row r="145" spans="1:8" ht="19.8" customHeight="1" thickTop="1" thickBot="1">
      <c r="A145" s="157"/>
      <c r="B145" s="182">
        <v>134</v>
      </c>
      <c r="C145" s="247"/>
      <c r="D145" s="250"/>
      <c r="E145" s="258"/>
      <c r="F145" s="63"/>
      <c r="G145" s="247"/>
      <c r="H145" s="159"/>
    </row>
    <row r="146" spans="1:8" ht="19.8" customHeight="1" thickTop="1" thickBot="1">
      <c r="A146" s="157"/>
      <c r="B146" s="182">
        <v>135</v>
      </c>
      <c r="C146" s="247"/>
      <c r="D146" s="250"/>
      <c r="E146" s="258"/>
      <c r="F146" s="63"/>
      <c r="G146" s="247"/>
      <c r="H146" s="159"/>
    </row>
    <row r="147" spans="1:8" ht="19.8" customHeight="1" thickTop="1" thickBot="1">
      <c r="A147" s="157"/>
      <c r="B147" s="182">
        <v>136</v>
      </c>
      <c r="C147" s="247"/>
      <c r="D147" s="250"/>
      <c r="E147" s="258"/>
      <c r="F147" s="63"/>
      <c r="G147" s="247"/>
      <c r="H147" s="159"/>
    </row>
    <row r="148" spans="1:8" ht="19.8" customHeight="1" thickTop="1" thickBot="1">
      <c r="A148" s="157"/>
      <c r="B148" s="182">
        <v>137</v>
      </c>
      <c r="C148" s="247"/>
      <c r="D148" s="250"/>
      <c r="E148" s="258"/>
      <c r="F148" s="63"/>
      <c r="G148" s="247"/>
      <c r="H148" s="159"/>
    </row>
    <row r="149" spans="1:8" ht="19.8" customHeight="1" thickTop="1" thickBot="1">
      <c r="A149" s="157"/>
      <c r="B149" s="182">
        <v>138</v>
      </c>
      <c r="C149" s="247"/>
      <c r="D149" s="250"/>
      <c r="E149" s="258"/>
      <c r="F149" s="63"/>
      <c r="G149" s="247"/>
      <c r="H149" s="159"/>
    </row>
    <row r="150" spans="1:8" ht="19.8" customHeight="1" thickTop="1" thickBot="1">
      <c r="A150" s="157"/>
      <c r="B150" s="182">
        <v>139</v>
      </c>
      <c r="C150" s="247"/>
      <c r="D150" s="250"/>
      <c r="E150" s="258"/>
      <c r="F150" s="63"/>
      <c r="G150" s="247"/>
      <c r="H150" s="159"/>
    </row>
    <row r="151" spans="1:8" ht="19.8" customHeight="1" thickTop="1" thickBot="1">
      <c r="A151" s="157"/>
      <c r="B151" s="182">
        <v>140</v>
      </c>
      <c r="C151" s="247"/>
      <c r="D151" s="250"/>
      <c r="E151" s="258"/>
      <c r="F151" s="63"/>
      <c r="G151" s="247"/>
      <c r="H151" s="159"/>
    </row>
    <row r="152" spans="1:8" ht="19.8" customHeight="1" thickTop="1" thickBot="1">
      <c r="A152" s="157"/>
      <c r="B152" s="182">
        <v>141</v>
      </c>
      <c r="C152" s="247"/>
      <c r="D152" s="250"/>
      <c r="E152" s="258"/>
      <c r="F152" s="63"/>
      <c r="G152" s="247"/>
      <c r="H152" s="159"/>
    </row>
    <row r="153" spans="1:8" ht="19.8" customHeight="1" thickTop="1" thickBot="1">
      <c r="A153" s="157"/>
      <c r="B153" s="182">
        <v>142</v>
      </c>
      <c r="C153" s="247"/>
      <c r="D153" s="250"/>
      <c r="E153" s="258"/>
      <c r="F153" s="63"/>
      <c r="G153" s="247"/>
      <c r="H153" s="159"/>
    </row>
    <row r="154" spans="1:8" ht="19.8" customHeight="1" thickTop="1" thickBot="1">
      <c r="A154" s="157"/>
      <c r="B154" s="182">
        <v>143</v>
      </c>
      <c r="C154" s="247"/>
      <c r="D154" s="250"/>
      <c r="E154" s="258"/>
      <c r="F154" s="63"/>
      <c r="G154" s="247"/>
      <c r="H154" s="159"/>
    </row>
    <row r="155" spans="1:8" ht="19.8" customHeight="1" thickTop="1" thickBot="1">
      <c r="A155" s="157"/>
      <c r="B155" s="182">
        <v>144</v>
      </c>
      <c r="C155" s="247"/>
      <c r="D155" s="250"/>
      <c r="E155" s="258"/>
      <c r="F155" s="63"/>
      <c r="G155" s="247"/>
      <c r="H155" s="159"/>
    </row>
    <row r="156" spans="1:8" ht="19.8" customHeight="1" thickTop="1" thickBot="1">
      <c r="A156" s="157"/>
      <c r="B156" s="182">
        <v>145</v>
      </c>
      <c r="C156" s="247"/>
      <c r="D156" s="250"/>
      <c r="E156" s="258"/>
      <c r="F156" s="63"/>
      <c r="G156" s="247"/>
      <c r="H156" s="159"/>
    </row>
    <row r="157" spans="1:8" ht="19.8" customHeight="1" thickTop="1" thickBot="1">
      <c r="A157" s="157"/>
      <c r="B157" s="182">
        <v>146</v>
      </c>
      <c r="C157" s="247"/>
      <c r="D157" s="250"/>
      <c r="E157" s="258"/>
      <c r="F157" s="63"/>
      <c r="G157" s="247"/>
      <c r="H157" s="159"/>
    </row>
    <row r="158" spans="1:8" ht="19.8" customHeight="1" thickTop="1" thickBot="1">
      <c r="A158" s="157"/>
      <c r="B158" s="182">
        <v>147</v>
      </c>
      <c r="C158" s="247"/>
      <c r="D158" s="250"/>
      <c r="E158" s="258"/>
      <c r="F158" s="63"/>
      <c r="G158" s="247"/>
      <c r="H158" s="159"/>
    </row>
    <row r="159" spans="1:8" ht="19.8" customHeight="1" thickTop="1" thickBot="1">
      <c r="A159" s="157"/>
      <c r="B159" s="182">
        <v>148</v>
      </c>
      <c r="C159" s="247"/>
      <c r="D159" s="250"/>
      <c r="E159" s="258"/>
      <c r="F159" s="63"/>
      <c r="G159" s="247"/>
      <c r="H159" s="159"/>
    </row>
    <row r="160" spans="1:8" ht="19.8" customHeight="1" thickTop="1" thickBot="1">
      <c r="A160" s="157"/>
      <c r="B160" s="182">
        <v>149</v>
      </c>
      <c r="C160" s="247"/>
      <c r="D160" s="250"/>
      <c r="E160" s="258"/>
      <c r="F160" s="63"/>
      <c r="G160" s="247"/>
      <c r="H160" s="159"/>
    </row>
    <row r="161" spans="1:8" ht="19.8" customHeight="1" thickTop="1" thickBot="1">
      <c r="A161" s="157"/>
      <c r="B161" s="182">
        <v>150</v>
      </c>
      <c r="C161" s="247"/>
      <c r="D161" s="250"/>
      <c r="E161" s="258"/>
      <c r="F161" s="63"/>
      <c r="G161" s="247"/>
      <c r="H161" s="159"/>
    </row>
    <row r="162" spans="1:8" ht="19.8" customHeight="1" thickTop="1" thickBot="1">
      <c r="A162" s="157"/>
      <c r="B162" s="182">
        <v>151</v>
      </c>
      <c r="C162" s="247"/>
      <c r="D162" s="250"/>
      <c r="E162" s="258"/>
      <c r="F162" s="63"/>
      <c r="G162" s="247"/>
      <c r="H162" s="159"/>
    </row>
    <row r="163" spans="1:8" ht="19.8" customHeight="1" thickTop="1" thickBot="1">
      <c r="A163" s="157"/>
      <c r="B163" s="182">
        <v>152</v>
      </c>
      <c r="C163" s="247"/>
      <c r="D163" s="250"/>
      <c r="E163" s="258"/>
      <c r="F163" s="63"/>
      <c r="G163" s="247"/>
      <c r="H163" s="159"/>
    </row>
    <row r="164" spans="1:8" ht="19.8" customHeight="1" thickTop="1" thickBot="1">
      <c r="A164" s="157"/>
      <c r="B164" s="182">
        <v>153</v>
      </c>
      <c r="C164" s="247"/>
      <c r="D164" s="250"/>
      <c r="E164" s="258"/>
      <c r="F164" s="63"/>
      <c r="G164" s="247"/>
      <c r="H164" s="159"/>
    </row>
    <row r="165" spans="1:8" ht="19.8" customHeight="1" thickTop="1" thickBot="1">
      <c r="A165" s="157"/>
      <c r="B165" s="182">
        <v>154</v>
      </c>
      <c r="C165" s="247"/>
      <c r="D165" s="250"/>
      <c r="E165" s="258"/>
      <c r="F165" s="63"/>
      <c r="G165" s="247"/>
      <c r="H165" s="159"/>
    </row>
    <row r="166" spans="1:8" ht="19.8" customHeight="1" thickTop="1" thickBot="1">
      <c r="A166" s="157"/>
      <c r="B166" s="182">
        <v>155</v>
      </c>
      <c r="C166" s="247"/>
      <c r="D166" s="250"/>
      <c r="E166" s="258"/>
      <c r="F166" s="63"/>
      <c r="G166" s="247"/>
      <c r="H166" s="159"/>
    </row>
    <row r="167" spans="1:8" ht="19.8" customHeight="1" thickTop="1" thickBot="1">
      <c r="A167" s="157"/>
      <c r="B167" s="182">
        <v>156</v>
      </c>
      <c r="C167" s="247"/>
      <c r="D167" s="250"/>
      <c r="E167" s="258"/>
      <c r="F167" s="63"/>
      <c r="G167" s="247"/>
      <c r="H167" s="159"/>
    </row>
    <row r="168" spans="1:8" ht="19.8" customHeight="1" thickTop="1" thickBot="1">
      <c r="A168" s="157"/>
      <c r="B168" s="182">
        <v>157</v>
      </c>
      <c r="C168" s="247"/>
      <c r="D168" s="250"/>
      <c r="E168" s="258"/>
      <c r="F168" s="63"/>
      <c r="G168" s="247"/>
      <c r="H168" s="159"/>
    </row>
    <row r="169" spans="1:8" ht="19.8" customHeight="1" thickTop="1" thickBot="1">
      <c r="A169" s="157"/>
      <c r="B169" s="182">
        <v>158</v>
      </c>
      <c r="C169" s="247"/>
      <c r="D169" s="250"/>
      <c r="E169" s="258"/>
      <c r="F169" s="63"/>
      <c r="G169" s="247"/>
      <c r="H169" s="159"/>
    </row>
    <row r="170" spans="1:8" ht="19.8" customHeight="1" thickTop="1" thickBot="1">
      <c r="A170" s="157"/>
      <c r="B170" s="182">
        <v>159</v>
      </c>
      <c r="C170" s="247"/>
      <c r="D170" s="250"/>
      <c r="E170" s="258"/>
      <c r="F170" s="63"/>
      <c r="G170" s="247"/>
      <c r="H170" s="159"/>
    </row>
    <row r="171" spans="1:8" ht="19.8" customHeight="1" thickTop="1" thickBot="1">
      <c r="A171" s="157"/>
      <c r="B171" s="182">
        <v>160</v>
      </c>
      <c r="C171" s="247"/>
      <c r="D171" s="250"/>
      <c r="E171" s="258"/>
      <c r="F171" s="63"/>
      <c r="G171" s="247"/>
      <c r="H171" s="159"/>
    </row>
    <row r="172" spans="1:8" ht="19.8" customHeight="1" thickTop="1" thickBot="1">
      <c r="A172" s="157"/>
      <c r="B172" s="182">
        <v>161</v>
      </c>
      <c r="C172" s="247"/>
      <c r="D172" s="250"/>
      <c r="E172" s="258"/>
      <c r="F172" s="63"/>
      <c r="G172" s="247"/>
      <c r="H172" s="159"/>
    </row>
    <row r="173" spans="1:8" ht="19.8" customHeight="1" thickTop="1" thickBot="1">
      <c r="A173" s="157"/>
      <c r="B173" s="182">
        <v>162</v>
      </c>
      <c r="C173" s="247"/>
      <c r="D173" s="250"/>
      <c r="E173" s="258"/>
      <c r="F173" s="63"/>
      <c r="G173" s="247"/>
      <c r="H173" s="159"/>
    </row>
    <row r="174" spans="1:8" ht="19.8" customHeight="1" thickTop="1" thickBot="1">
      <c r="A174" s="157"/>
      <c r="B174" s="182">
        <v>163</v>
      </c>
      <c r="C174" s="247"/>
      <c r="D174" s="250"/>
      <c r="E174" s="258"/>
      <c r="F174" s="63"/>
      <c r="G174" s="247"/>
      <c r="H174" s="159"/>
    </row>
    <row r="175" spans="1:8" ht="19.8" customHeight="1" thickTop="1" thickBot="1">
      <c r="A175" s="157"/>
      <c r="B175" s="182">
        <v>164</v>
      </c>
      <c r="C175" s="247"/>
      <c r="D175" s="250"/>
      <c r="E175" s="258"/>
      <c r="F175" s="63"/>
      <c r="G175" s="247"/>
      <c r="H175" s="159"/>
    </row>
    <row r="176" spans="1:8" ht="19.8" customHeight="1" thickTop="1" thickBot="1">
      <c r="A176" s="157"/>
      <c r="B176" s="182">
        <v>165</v>
      </c>
      <c r="C176" s="247"/>
      <c r="D176" s="250"/>
      <c r="E176" s="258"/>
      <c r="F176" s="63"/>
      <c r="G176" s="247"/>
      <c r="H176" s="159"/>
    </row>
    <row r="177" spans="1:8" ht="19.8" customHeight="1" thickTop="1" thickBot="1">
      <c r="A177" s="157"/>
      <c r="B177" s="182">
        <v>166</v>
      </c>
      <c r="C177" s="247"/>
      <c r="D177" s="250"/>
      <c r="E177" s="258"/>
      <c r="F177" s="63"/>
      <c r="G177" s="247"/>
      <c r="H177" s="159"/>
    </row>
    <row r="178" spans="1:8" ht="19.8" customHeight="1" thickTop="1" thickBot="1">
      <c r="A178" s="157"/>
      <c r="B178" s="182">
        <v>167</v>
      </c>
      <c r="C178" s="247"/>
      <c r="D178" s="250"/>
      <c r="E178" s="258"/>
      <c r="F178" s="63"/>
      <c r="G178" s="247"/>
      <c r="H178" s="159"/>
    </row>
    <row r="179" spans="1:8" ht="19.8" customHeight="1" thickTop="1" thickBot="1">
      <c r="A179" s="157"/>
      <c r="B179" s="182">
        <v>168</v>
      </c>
      <c r="C179" s="247"/>
      <c r="D179" s="250"/>
      <c r="E179" s="258"/>
      <c r="F179" s="63"/>
      <c r="G179" s="247"/>
      <c r="H179" s="159"/>
    </row>
    <row r="180" spans="1:8" ht="19.8" customHeight="1" thickTop="1" thickBot="1">
      <c r="A180" s="157"/>
      <c r="B180" s="182">
        <v>169</v>
      </c>
      <c r="C180" s="247"/>
      <c r="D180" s="250"/>
      <c r="E180" s="258"/>
      <c r="F180" s="63"/>
      <c r="G180" s="247"/>
      <c r="H180" s="159"/>
    </row>
    <row r="181" spans="1:8" ht="19.8" customHeight="1" thickTop="1" thickBot="1">
      <c r="A181" s="157"/>
      <c r="B181" s="182">
        <v>170</v>
      </c>
      <c r="C181" s="247"/>
      <c r="D181" s="250"/>
      <c r="E181" s="258"/>
      <c r="F181" s="63"/>
      <c r="G181" s="247"/>
      <c r="H181" s="159"/>
    </row>
    <row r="182" spans="1:8" ht="19.8" customHeight="1" thickTop="1" thickBot="1">
      <c r="A182" s="157"/>
      <c r="B182" s="182">
        <v>171</v>
      </c>
      <c r="C182" s="247"/>
      <c r="D182" s="250"/>
      <c r="E182" s="258"/>
      <c r="F182" s="63"/>
      <c r="G182" s="247"/>
      <c r="H182" s="159"/>
    </row>
    <row r="183" spans="1:8" ht="19.8" customHeight="1" thickTop="1" thickBot="1">
      <c r="A183" s="157"/>
      <c r="B183" s="182">
        <v>172</v>
      </c>
      <c r="C183" s="247"/>
      <c r="D183" s="250"/>
      <c r="E183" s="258"/>
      <c r="F183" s="63"/>
      <c r="G183" s="247"/>
      <c r="H183" s="159"/>
    </row>
    <row r="184" spans="1:8" ht="19.8" customHeight="1" thickTop="1" thickBot="1">
      <c r="A184" s="157"/>
      <c r="B184" s="182">
        <v>173</v>
      </c>
      <c r="C184" s="247"/>
      <c r="D184" s="250"/>
      <c r="E184" s="258"/>
      <c r="F184" s="63"/>
      <c r="G184" s="247"/>
      <c r="H184" s="159"/>
    </row>
    <row r="185" spans="1:8" ht="19.8" customHeight="1" thickTop="1" thickBot="1">
      <c r="A185" s="157"/>
      <c r="B185" s="182">
        <v>174</v>
      </c>
      <c r="C185" s="247"/>
      <c r="D185" s="250"/>
      <c r="E185" s="258"/>
      <c r="F185" s="63"/>
      <c r="G185" s="247"/>
      <c r="H185" s="159"/>
    </row>
    <row r="186" spans="1:8" ht="19.8" customHeight="1" thickTop="1" thickBot="1">
      <c r="A186" s="157"/>
      <c r="B186" s="182">
        <v>175</v>
      </c>
      <c r="C186" s="247"/>
      <c r="D186" s="250"/>
      <c r="E186" s="258"/>
      <c r="F186" s="63"/>
      <c r="G186" s="247"/>
      <c r="H186" s="159"/>
    </row>
    <row r="187" spans="1:8" ht="19.8" customHeight="1" thickTop="1" thickBot="1">
      <c r="A187" s="157"/>
      <c r="B187" s="182">
        <v>176</v>
      </c>
      <c r="C187" s="247"/>
      <c r="D187" s="250"/>
      <c r="E187" s="258"/>
      <c r="F187" s="63"/>
      <c r="G187" s="247"/>
      <c r="H187" s="159"/>
    </row>
    <row r="188" spans="1:8" ht="19.8" customHeight="1" thickTop="1" thickBot="1">
      <c r="A188" s="157"/>
      <c r="B188" s="182">
        <v>177</v>
      </c>
      <c r="C188" s="247"/>
      <c r="D188" s="250"/>
      <c r="E188" s="258"/>
      <c r="F188" s="63"/>
      <c r="G188" s="247"/>
      <c r="H188" s="159"/>
    </row>
    <row r="189" spans="1:8" ht="19.8" customHeight="1" thickTop="1" thickBot="1">
      <c r="A189" s="157"/>
      <c r="B189" s="182">
        <v>178</v>
      </c>
      <c r="C189" s="247"/>
      <c r="D189" s="250"/>
      <c r="E189" s="258"/>
      <c r="F189" s="63"/>
      <c r="G189" s="247"/>
      <c r="H189" s="159"/>
    </row>
    <row r="190" spans="1:8" ht="19.8" customHeight="1" thickTop="1" thickBot="1">
      <c r="A190" s="157"/>
      <c r="B190" s="182">
        <v>179</v>
      </c>
      <c r="C190" s="247"/>
      <c r="D190" s="250"/>
      <c r="E190" s="258"/>
      <c r="F190" s="63"/>
      <c r="G190" s="247"/>
      <c r="H190" s="159"/>
    </row>
    <row r="191" spans="1:8" ht="19.8" customHeight="1" thickTop="1" thickBot="1">
      <c r="A191" s="157"/>
      <c r="B191" s="182">
        <v>180</v>
      </c>
      <c r="C191" s="247"/>
      <c r="D191" s="250"/>
      <c r="E191" s="258"/>
      <c r="F191" s="63"/>
      <c r="G191" s="247"/>
      <c r="H191" s="159"/>
    </row>
    <row r="192" spans="1:8" ht="19.8" customHeight="1" thickTop="1" thickBot="1">
      <c r="A192" s="157"/>
      <c r="B192" s="182">
        <v>181</v>
      </c>
      <c r="C192" s="247"/>
      <c r="D192" s="250"/>
      <c r="E192" s="258"/>
      <c r="F192" s="63"/>
      <c r="G192" s="247"/>
      <c r="H192" s="159"/>
    </row>
    <row r="193" spans="1:8" ht="19.8" customHeight="1" thickTop="1" thickBot="1">
      <c r="A193" s="157"/>
      <c r="B193" s="182">
        <v>182</v>
      </c>
      <c r="C193" s="247"/>
      <c r="D193" s="250"/>
      <c r="E193" s="258"/>
      <c r="F193" s="63"/>
      <c r="G193" s="247"/>
      <c r="H193" s="159"/>
    </row>
    <row r="194" spans="1:8" ht="19.8" customHeight="1" thickTop="1" thickBot="1">
      <c r="A194" s="157"/>
      <c r="B194" s="182">
        <v>183</v>
      </c>
      <c r="C194" s="247"/>
      <c r="D194" s="250"/>
      <c r="E194" s="258"/>
      <c r="F194" s="63"/>
      <c r="G194" s="247"/>
      <c r="H194" s="159"/>
    </row>
    <row r="195" spans="1:8" ht="19.8" customHeight="1" thickTop="1" thickBot="1">
      <c r="A195" s="157"/>
      <c r="B195" s="182">
        <v>184</v>
      </c>
      <c r="C195" s="247"/>
      <c r="D195" s="250"/>
      <c r="E195" s="258"/>
      <c r="F195" s="63"/>
      <c r="G195" s="247"/>
      <c r="H195" s="159"/>
    </row>
    <row r="196" spans="1:8" ht="19.8" customHeight="1" thickTop="1" thickBot="1">
      <c r="A196" s="157"/>
      <c r="B196" s="182">
        <v>185</v>
      </c>
      <c r="C196" s="247"/>
      <c r="D196" s="250"/>
      <c r="E196" s="258"/>
      <c r="F196" s="63"/>
      <c r="G196" s="247"/>
      <c r="H196" s="159"/>
    </row>
    <row r="197" spans="1:8" ht="19.8" customHeight="1" thickTop="1" thickBot="1">
      <c r="A197" s="157"/>
      <c r="B197" s="182">
        <v>186</v>
      </c>
      <c r="C197" s="247"/>
      <c r="D197" s="250"/>
      <c r="E197" s="258"/>
      <c r="F197" s="63"/>
      <c r="G197" s="247"/>
      <c r="H197" s="159"/>
    </row>
    <row r="198" spans="1:8" ht="19.8" customHeight="1" thickTop="1" thickBot="1">
      <c r="A198" s="157"/>
      <c r="B198" s="182">
        <v>187</v>
      </c>
      <c r="C198" s="247"/>
      <c r="D198" s="250"/>
      <c r="E198" s="258"/>
      <c r="F198" s="63"/>
      <c r="G198" s="247"/>
      <c r="H198" s="159"/>
    </row>
    <row r="199" spans="1:8" ht="19.8" customHeight="1" thickTop="1" thickBot="1">
      <c r="A199" s="157"/>
      <c r="B199" s="182">
        <v>188</v>
      </c>
      <c r="C199" s="247"/>
      <c r="D199" s="250"/>
      <c r="E199" s="258"/>
      <c r="F199" s="63"/>
      <c r="G199" s="247"/>
      <c r="H199" s="159"/>
    </row>
    <row r="200" spans="1:8" ht="19.8" customHeight="1" thickTop="1" thickBot="1">
      <c r="A200" s="157"/>
      <c r="B200" s="182">
        <v>189</v>
      </c>
      <c r="C200" s="247"/>
      <c r="D200" s="250"/>
      <c r="E200" s="258"/>
      <c r="F200" s="63"/>
      <c r="G200" s="247"/>
      <c r="H200" s="159"/>
    </row>
    <row r="201" spans="1:8" ht="19.8" customHeight="1" thickTop="1" thickBot="1">
      <c r="A201" s="157"/>
      <c r="B201" s="182">
        <v>190</v>
      </c>
      <c r="C201" s="247"/>
      <c r="D201" s="250"/>
      <c r="E201" s="258"/>
      <c r="F201" s="63"/>
      <c r="G201" s="247"/>
      <c r="H201" s="159"/>
    </row>
    <row r="202" spans="1:8" ht="19.8" customHeight="1" thickTop="1" thickBot="1">
      <c r="A202" s="157"/>
      <c r="B202" s="182">
        <v>191</v>
      </c>
      <c r="C202" s="247"/>
      <c r="D202" s="250"/>
      <c r="E202" s="258"/>
      <c r="F202" s="63"/>
      <c r="G202" s="247"/>
      <c r="H202" s="159"/>
    </row>
    <row r="203" spans="1:8" ht="19.8" customHeight="1" thickTop="1" thickBot="1">
      <c r="A203" s="157"/>
      <c r="B203" s="182">
        <v>192</v>
      </c>
      <c r="C203" s="247"/>
      <c r="D203" s="250"/>
      <c r="E203" s="258"/>
      <c r="F203" s="63"/>
      <c r="G203" s="247"/>
      <c r="H203" s="159"/>
    </row>
    <row r="204" spans="1:8" ht="19.8" customHeight="1" thickTop="1" thickBot="1">
      <c r="A204" s="157"/>
      <c r="B204" s="182">
        <v>193</v>
      </c>
      <c r="C204" s="247"/>
      <c r="D204" s="250"/>
      <c r="E204" s="258"/>
      <c r="F204" s="63"/>
      <c r="G204" s="247"/>
      <c r="H204" s="159"/>
    </row>
    <row r="205" spans="1:8" ht="19.8" customHeight="1" thickTop="1" thickBot="1">
      <c r="A205" s="157"/>
      <c r="B205" s="182">
        <v>194</v>
      </c>
      <c r="C205" s="247"/>
      <c r="D205" s="250"/>
      <c r="E205" s="258"/>
      <c r="F205" s="63"/>
      <c r="G205" s="247"/>
      <c r="H205" s="159"/>
    </row>
    <row r="206" spans="1:8" ht="19.8" customHeight="1" thickTop="1" thickBot="1">
      <c r="A206" s="157"/>
      <c r="B206" s="182">
        <v>195</v>
      </c>
      <c r="C206" s="247"/>
      <c r="D206" s="250"/>
      <c r="E206" s="258"/>
      <c r="F206" s="63"/>
      <c r="G206" s="247"/>
      <c r="H206" s="159"/>
    </row>
    <row r="207" spans="1:8" ht="19.8" customHeight="1" thickTop="1" thickBot="1">
      <c r="A207" s="157"/>
      <c r="B207" s="182">
        <v>196</v>
      </c>
      <c r="C207" s="247"/>
      <c r="D207" s="250"/>
      <c r="E207" s="258"/>
      <c r="F207" s="63"/>
      <c r="G207" s="247"/>
      <c r="H207" s="159"/>
    </row>
    <row r="208" spans="1:8" ht="19.8" customHeight="1" thickTop="1" thickBot="1">
      <c r="A208" s="157"/>
      <c r="B208" s="182">
        <v>197</v>
      </c>
      <c r="C208" s="247"/>
      <c r="D208" s="250"/>
      <c r="E208" s="258"/>
      <c r="F208" s="63"/>
      <c r="G208" s="247"/>
      <c r="H208" s="159"/>
    </row>
    <row r="209" spans="1:8" ht="19.8" customHeight="1" thickTop="1" thickBot="1">
      <c r="A209" s="157"/>
      <c r="B209" s="182">
        <v>198</v>
      </c>
      <c r="C209" s="247"/>
      <c r="D209" s="250"/>
      <c r="E209" s="258"/>
      <c r="F209" s="63"/>
      <c r="G209" s="247"/>
      <c r="H209" s="159"/>
    </row>
    <row r="210" spans="1:8" ht="19.8" customHeight="1" thickTop="1" thickBot="1">
      <c r="A210" s="157"/>
      <c r="B210" s="182">
        <v>199</v>
      </c>
      <c r="C210" s="247"/>
      <c r="D210" s="250"/>
      <c r="E210" s="258"/>
      <c r="F210" s="63"/>
      <c r="G210" s="247"/>
      <c r="H210" s="159"/>
    </row>
    <row r="211" spans="1:8" ht="19.8" customHeight="1" thickTop="1" thickBot="1">
      <c r="A211" s="157"/>
      <c r="B211" s="182">
        <v>200</v>
      </c>
      <c r="C211" s="247"/>
      <c r="D211" s="250"/>
      <c r="E211" s="258"/>
      <c r="F211" s="63"/>
      <c r="G211" s="247"/>
      <c r="H211" s="159"/>
    </row>
    <row r="212" spans="1:8" ht="19.8" customHeight="1" thickTop="1" thickBot="1">
      <c r="A212" s="157"/>
      <c r="B212" s="182">
        <v>201</v>
      </c>
      <c r="C212" s="247"/>
      <c r="D212" s="250"/>
      <c r="E212" s="258"/>
      <c r="F212" s="63"/>
      <c r="G212" s="247"/>
      <c r="H212" s="159"/>
    </row>
    <row r="213" spans="1:8" ht="19.8" customHeight="1" thickTop="1" thickBot="1">
      <c r="A213" s="157"/>
      <c r="B213" s="182">
        <v>202</v>
      </c>
      <c r="C213" s="247"/>
      <c r="D213" s="250"/>
      <c r="E213" s="258"/>
      <c r="F213" s="63"/>
      <c r="G213" s="247"/>
      <c r="H213" s="159"/>
    </row>
    <row r="214" spans="1:8" ht="19.8" customHeight="1" thickTop="1" thickBot="1">
      <c r="A214" s="157"/>
      <c r="B214" s="182">
        <v>203</v>
      </c>
      <c r="C214" s="247"/>
      <c r="D214" s="250"/>
      <c r="E214" s="258"/>
      <c r="F214" s="63"/>
      <c r="G214" s="247"/>
      <c r="H214" s="159"/>
    </row>
    <row r="215" spans="1:8" ht="19.8" customHeight="1" thickTop="1" thickBot="1">
      <c r="A215" s="157"/>
      <c r="B215" s="182">
        <v>204</v>
      </c>
      <c r="C215" s="247"/>
      <c r="D215" s="250"/>
      <c r="E215" s="258"/>
      <c r="F215" s="63"/>
      <c r="G215" s="247"/>
      <c r="H215" s="159"/>
    </row>
    <row r="216" spans="1:8" ht="19.8" customHeight="1" thickTop="1" thickBot="1">
      <c r="A216" s="157"/>
      <c r="B216" s="182">
        <v>205</v>
      </c>
      <c r="C216" s="247"/>
      <c r="D216" s="250"/>
      <c r="E216" s="258"/>
      <c r="F216" s="63"/>
      <c r="G216" s="247"/>
      <c r="H216" s="159"/>
    </row>
    <row r="217" spans="1:8" ht="19.8" customHeight="1" thickTop="1" thickBot="1">
      <c r="A217" s="157"/>
      <c r="B217" s="182">
        <v>206</v>
      </c>
      <c r="C217" s="247"/>
      <c r="D217" s="250"/>
      <c r="E217" s="258"/>
      <c r="F217" s="63"/>
      <c r="G217" s="247"/>
      <c r="H217" s="159"/>
    </row>
    <row r="218" spans="1:8" ht="19.8" customHeight="1" thickTop="1" thickBot="1">
      <c r="A218" s="157"/>
      <c r="B218" s="182">
        <v>207</v>
      </c>
      <c r="C218" s="247"/>
      <c r="D218" s="250"/>
      <c r="E218" s="258"/>
      <c r="F218" s="63"/>
      <c r="G218" s="247"/>
      <c r="H218" s="159"/>
    </row>
    <row r="219" spans="1:8" ht="19.8" customHeight="1" thickTop="1" thickBot="1">
      <c r="A219" s="157"/>
      <c r="B219" s="182">
        <v>208</v>
      </c>
      <c r="C219" s="247"/>
      <c r="D219" s="250"/>
      <c r="E219" s="258"/>
      <c r="F219" s="63"/>
      <c r="G219" s="247"/>
      <c r="H219" s="159"/>
    </row>
    <row r="220" spans="1:8" ht="19.8" customHeight="1" thickTop="1" thickBot="1">
      <c r="A220" s="157"/>
      <c r="B220" s="182">
        <v>209</v>
      </c>
      <c r="C220" s="247"/>
      <c r="D220" s="250"/>
      <c r="E220" s="258"/>
      <c r="F220" s="63"/>
      <c r="G220" s="247"/>
      <c r="H220" s="159"/>
    </row>
    <row r="221" spans="1:8" ht="19.8" customHeight="1" thickTop="1" thickBot="1">
      <c r="A221" s="157"/>
      <c r="B221" s="182">
        <v>210</v>
      </c>
      <c r="C221" s="247"/>
      <c r="D221" s="250"/>
      <c r="E221" s="258"/>
      <c r="F221" s="63"/>
      <c r="G221" s="247"/>
      <c r="H221" s="159"/>
    </row>
    <row r="222" spans="1:8" ht="7.05" customHeight="1" thickTop="1" thickBot="1">
      <c r="A222" s="161"/>
      <c r="B222" s="162"/>
      <c r="C222" s="162"/>
      <c r="D222" s="162"/>
      <c r="E222" s="259"/>
      <c r="F222" s="164"/>
      <c r="G222" s="162"/>
      <c r="H222" s="165"/>
    </row>
    <row r="223" spans="1:8" ht="19.8" customHeight="1" thickTop="1"/>
  </sheetData>
  <mergeCells count="1">
    <mergeCell ref="B8:G8"/>
  </mergeCells>
  <pageMargins left="0.23622047244094491" right="0.23622047244094491" top="0.59055118110236227" bottom="0.59055118110236227" header="0.19685039370078741" footer="0.19685039370078741"/>
  <pageSetup paperSize="9" orientation="portrait" horizontalDpi="0" verticalDpi="0" r:id="rId1"/>
  <headerFooter>
    <oddHeader>&amp;L&amp;"-,Bold"&amp;14Asia Cheerleading Invitational Championships 2019&amp;R&amp;"-,Bold"&amp;14Rooming List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DF5D-30FD-41E8-AA5D-35A64FD80708}">
  <sheetPr>
    <tabColor rgb="FFFFFF00"/>
  </sheetPr>
  <dimension ref="A1:J86"/>
  <sheetViews>
    <sheetView view="pageLayout" zoomScaleNormal="100" workbookViewId="0">
      <selection activeCell="C13" sqref="C13"/>
    </sheetView>
  </sheetViews>
  <sheetFormatPr defaultColWidth="8.88671875" defaultRowHeight="14.4"/>
  <cols>
    <col min="1" max="1" width="1.21875" style="1" customWidth="1"/>
    <col min="2" max="2" width="6.44140625" style="60" customWidth="1"/>
    <col min="3" max="3" width="30" style="60" customWidth="1"/>
    <col min="4" max="4" width="16.77734375" style="60" bestFit="1" customWidth="1"/>
    <col min="5" max="5" width="16" style="60" bestFit="1" customWidth="1"/>
    <col min="6" max="6" width="9.5546875" style="60" bestFit="1" customWidth="1"/>
    <col min="7" max="7" width="25" style="60" bestFit="1" customWidth="1"/>
    <col min="8" max="8" width="18.6640625" style="2" customWidth="1"/>
    <col min="9" max="9" width="17.5546875" style="60" customWidth="1"/>
    <col min="10" max="10" width="1.21875" style="1" customWidth="1"/>
    <col min="11" max="16384" width="8.88671875" style="1"/>
  </cols>
  <sheetData>
    <row r="1" spans="1:10" ht="7.05" customHeight="1"/>
    <row r="2" spans="1:10">
      <c r="B2" s="61" t="s">
        <v>175</v>
      </c>
      <c r="H2" s="64" t="s">
        <v>140</v>
      </c>
      <c r="I2" s="65" t="str">
        <f>IF('Invoicing Info'!$C$10="","",'Invoicing Info'!$C$10)</f>
        <v/>
      </c>
    </row>
    <row r="3" spans="1:10">
      <c r="B3" s="61" t="s">
        <v>174</v>
      </c>
      <c r="H3" s="248"/>
      <c r="I3" s="87"/>
    </row>
    <row r="4" spans="1:10">
      <c r="B4" s="61" t="s">
        <v>36</v>
      </c>
    </row>
    <row r="5" spans="1:10">
      <c r="B5" s="61" t="s">
        <v>35</v>
      </c>
    </row>
    <row r="6" spans="1:10">
      <c r="B6" s="61" t="s">
        <v>37</v>
      </c>
    </row>
    <row r="7" spans="1:10">
      <c r="B7" s="62" t="s">
        <v>29</v>
      </c>
    </row>
    <row r="8" spans="1:10" ht="15" thickBot="1"/>
    <row r="9" spans="1:10" ht="21.6" thickTop="1">
      <c r="A9" s="155"/>
      <c r="B9" s="166" t="s">
        <v>31</v>
      </c>
      <c r="C9" s="166"/>
      <c r="D9" s="166"/>
      <c r="E9" s="166"/>
      <c r="F9" s="166"/>
      <c r="G9" s="166"/>
      <c r="H9" s="166"/>
      <c r="I9" s="166"/>
      <c r="J9" s="156"/>
    </row>
    <row r="10" spans="1:10" ht="7.05" customHeight="1">
      <c r="A10" s="157"/>
      <c r="B10" s="282"/>
      <c r="C10" s="282"/>
      <c r="D10" s="282"/>
      <c r="E10" s="282"/>
      <c r="F10" s="282"/>
      <c r="G10" s="282"/>
      <c r="H10" s="282"/>
      <c r="I10" s="282"/>
      <c r="J10" s="159"/>
    </row>
    <row r="11" spans="1:10">
      <c r="A11" s="157"/>
      <c r="B11" s="167" t="s">
        <v>51</v>
      </c>
      <c r="C11" s="167" t="s">
        <v>25</v>
      </c>
      <c r="D11" s="167" t="s">
        <v>30</v>
      </c>
      <c r="E11" s="167" t="s">
        <v>33</v>
      </c>
      <c r="F11" s="167" t="s">
        <v>26</v>
      </c>
      <c r="G11" s="167" t="s">
        <v>27</v>
      </c>
      <c r="H11" s="168" t="s">
        <v>32</v>
      </c>
      <c r="I11" s="167" t="s">
        <v>161</v>
      </c>
      <c r="J11" s="159"/>
    </row>
    <row r="12" spans="1:10" ht="15" thickBot="1">
      <c r="A12" s="157"/>
      <c r="B12" s="169"/>
      <c r="C12" s="169"/>
      <c r="D12" s="171" t="s">
        <v>38</v>
      </c>
      <c r="E12" s="171" t="s">
        <v>39</v>
      </c>
      <c r="F12" s="169"/>
      <c r="G12" s="169"/>
      <c r="H12" s="172"/>
      <c r="I12" s="170" t="s">
        <v>160</v>
      </c>
      <c r="J12" s="159"/>
    </row>
    <row r="13" spans="1:10" ht="15.6" thickTop="1" thickBot="1">
      <c r="A13" s="157"/>
      <c r="B13" s="182">
        <v>1</v>
      </c>
      <c r="C13" s="247"/>
      <c r="D13" s="246"/>
      <c r="E13" s="246"/>
      <c r="F13" s="247"/>
      <c r="G13" s="247"/>
      <c r="H13" s="63"/>
      <c r="I13" s="247"/>
      <c r="J13" s="159"/>
    </row>
    <row r="14" spans="1:10" ht="15.6" thickTop="1" thickBot="1">
      <c r="A14" s="157"/>
      <c r="B14" s="182">
        <v>2</v>
      </c>
      <c r="C14" s="247"/>
      <c r="D14" s="246"/>
      <c r="E14" s="246"/>
      <c r="F14" s="247"/>
      <c r="G14" s="247"/>
      <c r="H14" s="63"/>
      <c r="I14" s="247"/>
      <c r="J14" s="159"/>
    </row>
    <row r="15" spans="1:10" ht="15.6" thickTop="1" thickBot="1">
      <c r="A15" s="157"/>
      <c r="B15" s="182">
        <v>3</v>
      </c>
      <c r="C15" s="247"/>
      <c r="D15" s="246"/>
      <c r="E15" s="246"/>
      <c r="F15" s="247"/>
      <c r="G15" s="247"/>
      <c r="H15" s="63"/>
      <c r="I15" s="247"/>
      <c r="J15" s="159"/>
    </row>
    <row r="16" spans="1:10" ht="15.6" thickTop="1" thickBot="1">
      <c r="A16" s="157"/>
      <c r="B16" s="182">
        <v>4</v>
      </c>
      <c r="C16" s="247"/>
      <c r="D16" s="246"/>
      <c r="E16" s="246"/>
      <c r="F16" s="247"/>
      <c r="G16" s="247"/>
      <c r="H16" s="63"/>
      <c r="I16" s="247"/>
      <c r="J16" s="159"/>
    </row>
    <row r="17" spans="1:10" ht="15.6" thickTop="1" thickBot="1">
      <c r="A17" s="157"/>
      <c r="B17" s="182">
        <v>5</v>
      </c>
      <c r="C17" s="247"/>
      <c r="D17" s="246"/>
      <c r="E17" s="246"/>
      <c r="F17" s="247"/>
      <c r="G17" s="247"/>
      <c r="H17" s="63"/>
      <c r="I17" s="247"/>
      <c r="J17" s="159"/>
    </row>
    <row r="18" spans="1:10" ht="15.6" thickTop="1" thickBot="1">
      <c r="A18" s="157"/>
      <c r="B18" s="182">
        <v>6</v>
      </c>
      <c r="C18" s="247"/>
      <c r="D18" s="246"/>
      <c r="E18" s="246"/>
      <c r="F18" s="247"/>
      <c r="G18" s="247"/>
      <c r="H18" s="63"/>
      <c r="I18" s="247"/>
      <c r="J18" s="159"/>
    </row>
    <row r="19" spans="1:10" ht="15.6" thickTop="1" thickBot="1">
      <c r="A19" s="157"/>
      <c r="B19" s="182">
        <v>7</v>
      </c>
      <c r="C19" s="247"/>
      <c r="D19" s="246"/>
      <c r="E19" s="246"/>
      <c r="F19" s="247"/>
      <c r="G19" s="247"/>
      <c r="H19" s="63"/>
      <c r="I19" s="247"/>
      <c r="J19" s="159"/>
    </row>
    <row r="20" spans="1:10" ht="15.6" thickTop="1" thickBot="1">
      <c r="A20" s="157"/>
      <c r="B20" s="182">
        <v>8</v>
      </c>
      <c r="C20" s="247"/>
      <c r="D20" s="246"/>
      <c r="E20" s="246"/>
      <c r="F20" s="247"/>
      <c r="G20" s="247"/>
      <c r="H20" s="63"/>
      <c r="I20" s="247"/>
      <c r="J20" s="159"/>
    </row>
    <row r="21" spans="1:10" ht="15.6" thickTop="1" thickBot="1">
      <c r="A21" s="157"/>
      <c r="B21" s="182">
        <v>9</v>
      </c>
      <c r="C21" s="247"/>
      <c r="D21" s="246"/>
      <c r="E21" s="246"/>
      <c r="F21" s="247"/>
      <c r="G21" s="247"/>
      <c r="H21" s="63"/>
      <c r="I21" s="247"/>
      <c r="J21" s="159"/>
    </row>
    <row r="22" spans="1:10" ht="15.6" thickTop="1" thickBot="1">
      <c r="A22" s="157"/>
      <c r="B22" s="182">
        <v>10</v>
      </c>
      <c r="C22" s="247"/>
      <c r="D22" s="246"/>
      <c r="E22" s="246"/>
      <c r="F22" s="247"/>
      <c r="G22" s="247"/>
      <c r="H22" s="63"/>
      <c r="I22" s="247"/>
      <c r="J22" s="159"/>
    </row>
    <row r="23" spans="1:10" ht="15.6" thickTop="1" thickBot="1">
      <c r="A23" s="157"/>
      <c r="B23" s="182">
        <v>11</v>
      </c>
      <c r="C23" s="247"/>
      <c r="D23" s="246"/>
      <c r="E23" s="246"/>
      <c r="F23" s="247"/>
      <c r="G23" s="247"/>
      <c r="H23" s="63"/>
      <c r="I23" s="247"/>
      <c r="J23" s="159"/>
    </row>
    <row r="24" spans="1:10" ht="15.6" thickTop="1" thickBot="1">
      <c r="A24" s="157"/>
      <c r="B24" s="182">
        <v>12</v>
      </c>
      <c r="C24" s="247"/>
      <c r="D24" s="246"/>
      <c r="E24" s="246"/>
      <c r="F24" s="247"/>
      <c r="G24" s="247"/>
      <c r="H24" s="63"/>
      <c r="I24" s="247"/>
      <c r="J24" s="159"/>
    </row>
    <row r="25" spans="1:10" ht="15.6" thickTop="1" thickBot="1">
      <c r="A25" s="157"/>
      <c r="B25" s="182">
        <v>13</v>
      </c>
      <c r="C25" s="247"/>
      <c r="D25" s="246"/>
      <c r="E25" s="246"/>
      <c r="F25" s="247"/>
      <c r="G25" s="247"/>
      <c r="H25" s="63"/>
      <c r="I25" s="247"/>
      <c r="J25" s="159"/>
    </row>
    <row r="26" spans="1:10" ht="15.6" thickTop="1" thickBot="1">
      <c r="A26" s="157"/>
      <c r="B26" s="182">
        <v>14</v>
      </c>
      <c r="C26" s="247"/>
      <c r="D26" s="246"/>
      <c r="E26" s="246"/>
      <c r="F26" s="247"/>
      <c r="G26" s="247"/>
      <c r="H26" s="63"/>
      <c r="I26" s="247"/>
      <c r="J26" s="159"/>
    </row>
    <row r="27" spans="1:10" ht="15.6" thickTop="1" thickBot="1">
      <c r="A27" s="157"/>
      <c r="B27" s="182">
        <v>15</v>
      </c>
      <c r="C27" s="247"/>
      <c r="D27" s="246"/>
      <c r="E27" s="246"/>
      <c r="F27" s="247"/>
      <c r="G27" s="247"/>
      <c r="H27" s="63"/>
      <c r="I27" s="247"/>
      <c r="J27" s="159"/>
    </row>
    <row r="28" spans="1:10" ht="15.6" thickTop="1" thickBot="1">
      <c r="A28" s="157"/>
      <c r="B28" s="182">
        <v>16</v>
      </c>
      <c r="C28" s="247"/>
      <c r="D28" s="246"/>
      <c r="E28" s="246"/>
      <c r="F28" s="247"/>
      <c r="G28" s="247"/>
      <c r="H28" s="63"/>
      <c r="I28" s="247"/>
      <c r="J28" s="159"/>
    </row>
    <row r="29" spans="1:10" ht="15.6" thickTop="1" thickBot="1">
      <c r="A29" s="157"/>
      <c r="B29" s="182">
        <v>17</v>
      </c>
      <c r="C29" s="247"/>
      <c r="D29" s="246"/>
      <c r="E29" s="246"/>
      <c r="F29" s="247"/>
      <c r="G29" s="247"/>
      <c r="H29" s="63"/>
      <c r="I29" s="247"/>
      <c r="J29" s="159"/>
    </row>
    <row r="30" spans="1:10" ht="15.6" thickTop="1" thickBot="1">
      <c r="A30" s="157"/>
      <c r="B30" s="182">
        <v>18</v>
      </c>
      <c r="C30" s="247"/>
      <c r="D30" s="246"/>
      <c r="E30" s="246"/>
      <c r="F30" s="247"/>
      <c r="G30" s="247"/>
      <c r="H30" s="63"/>
      <c r="I30" s="247"/>
      <c r="J30" s="159"/>
    </row>
    <row r="31" spans="1:10" ht="15.6" thickTop="1" thickBot="1">
      <c r="A31" s="157"/>
      <c r="B31" s="182">
        <v>19</v>
      </c>
      <c r="C31" s="247"/>
      <c r="D31" s="246"/>
      <c r="E31" s="246"/>
      <c r="F31" s="247"/>
      <c r="G31" s="247"/>
      <c r="H31" s="63"/>
      <c r="I31" s="247"/>
      <c r="J31" s="159"/>
    </row>
    <row r="32" spans="1:10" ht="15.6" thickTop="1" thickBot="1">
      <c r="A32" s="157"/>
      <c r="B32" s="182">
        <v>20</v>
      </c>
      <c r="C32" s="247"/>
      <c r="D32" s="246"/>
      <c r="E32" s="246"/>
      <c r="F32" s="247"/>
      <c r="G32" s="247"/>
      <c r="H32" s="63"/>
      <c r="I32" s="247"/>
      <c r="J32" s="159"/>
    </row>
    <row r="33" spans="1:10" ht="15.6" thickTop="1" thickBot="1">
      <c r="A33" s="161"/>
      <c r="B33" s="281" t="s">
        <v>28</v>
      </c>
      <c r="C33" s="162"/>
      <c r="D33" s="162"/>
      <c r="E33" s="162"/>
      <c r="F33" s="162"/>
      <c r="G33" s="162"/>
      <c r="H33" s="164"/>
      <c r="I33" s="285" t="s">
        <v>40</v>
      </c>
      <c r="J33" s="165"/>
    </row>
    <row r="34" spans="1:10" ht="15.6" thickTop="1" thickBot="1">
      <c r="A34" s="163"/>
      <c r="B34" s="281"/>
      <c r="C34" s="162"/>
      <c r="D34" s="162"/>
      <c r="E34" s="162"/>
      <c r="F34" s="162"/>
      <c r="G34" s="162"/>
      <c r="H34" s="164"/>
      <c r="I34" s="285"/>
      <c r="J34" s="163"/>
    </row>
    <row r="35" spans="1:10" ht="21.6" thickTop="1">
      <c r="A35" s="155"/>
      <c r="B35" s="166" t="s">
        <v>41</v>
      </c>
      <c r="C35" s="166"/>
      <c r="D35" s="166"/>
      <c r="E35" s="166"/>
      <c r="F35" s="166"/>
      <c r="G35" s="166"/>
      <c r="H35" s="166"/>
      <c r="I35" s="166"/>
      <c r="J35" s="156"/>
    </row>
    <row r="36" spans="1:10" ht="7.05" customHeight="1">
      <c r="A36" s="157"/>
      <c r="B36" s="282"/>
      <c r="C36" s="282"/>
      <c r="D36" s="282"/>
      <c r="E36" s="282"/>
      <c r="F36" s="282"/>
      <c r="G36" s="282"/>
      <c r="H36" s="282"/>
      <c r="I36" s="282"/>
      <c r="J36" s="159"/>
    </row>
    <row r="37" spans="1:10">
      <c r="A37" s="157"/>
      <c r="B37" s="167" t="s">
        <v>51</v>
      </c>
      <c r="C37" s="167" t="s">
        <v>25</v>
      </c>
      <c r="D37" s="167" t="s">
        <v>42</v>
      </c>
      <c r="E37" s="167" t="s">
        <v>252</v>
      </c>
      <c r="F37" s="167" t="s">
        <v>26</v>
      </c>
      <c r="G37" s="167" t="s">
        <v>27</v>
      </c>
      <c r="H37" s="168" t="s">
        <v>32</v>
      </c>
      <c r="I37" s="167" t="s">
        <v>161</v>
      </c>
      <c r="J37" s="159"/>
    </row>
    <row r="38" spans="1:10" ht="15" thickBot="1">
      <c r="A38" s="157"/>
      <c r="B38" s="169"/>
      <c r="C38" s="169"/>
      <c r="D38" s="171" t="s">
        <v>38</v>
      </c>
      <c r="E38" s="171" t="s">
        <v>39</v>
      </c>
      <c r="F38" s="169"/>
      <c r="G38" s="169"/>
      <c r="H38" s="172"/>
      <c r="I38" s="170" t="s">
        <v>160</v>
      </c>
      <c r="J38" s="159"/>
    </row>
    <row r="39" spans="1:10" ht="15.6" thickTop="1" thickBot="1">
      <c r="A39" s="157"/>
      <c r="B39" s="182">
        <v>1</v>
      </c>
      <c r="C39" s="247"/>
      <c r="D39" s="246"/>
      <c r="E39" s="246"/>
      <c r="F39" s="247"/>
      <c r="G39" s="247"/>
      <c r="H39" s="63"/>
      <c r="I39" s="247"/>
      <c r="J39" s="159"/>
    </row>
    <row r="40" spans="1:10" ht="15.6" thickTop="1" thickBot="1">
      <c r="A40" s="157"/>
      <c r="B40" s="182">
        <v>2</v>
      </c>
      <c r="C40" s="247"/>
      <c r="D40" s="246"/>
      <c r="E40" s="246"/>
      <c r="F40" s="247"/>
      <c r="G40" s="247"/>
      <c r="H40" s="63"/>
      <c r="I40" s="247"/>
      <c r="J40" s="159"/>
    </row>
    <row r="41" spans="1:10" ht="15.6" thickTop="1" thickBot="1">
      <c r="A41" s="157"/>
      <c r="B41" s="182">
        <v>3</v>
      </c>
      <c r="C41" s="247"/>
      <c r="D41" s="246"/>
      <c r="E41" s="246"/>
      <c r="F41" s="247"/>
      <c r="G41" s="247"/>
      <c r="H41" s="63"/>
      <c r="I41" s="247"/>
      <c r="J41" s="159"/>
    </row>
    <row r="42" spans="1:10" ht="15.6" thickTop="1" thickBot="1">
      <c r="A42" s="157"/>
      <c r="B42" s="182">
        <v>4</v>
      </c>
      <c r="C42" s="247"/>
      <c r="D42" s="246"/>
      <c r="E42" s="246"/>
      <c r="F42" s="247"/>
      <c r="G42" s="247"/>
      <c r="H42" s="63"/>
      <c r="I42" s="247"/>
      <c r="J42" s="159"/>
    </row>
    <row r="43" spans="1:10" ht="15.6" thickTop="1" thickBot="1">
      <c r="A43" s="157"/>
      <c r="B43" s="182">
        <v>5</v>
      </c>
      <c r="C43" s="247"/>
      <c r="D43" s="246"/>
      <c r="E43" s="246"/>
      <c r="F43" s="247"/>
      <c r="G43" s="247"/>
      <c r="H43" s="63"/>
      <c r="I43" s="247"/>
      <c r="J43" s="159"/>
    </row>
    <row r="44" spans="1:10" ht="15.6" thickTop="1" thickBot="1">
      <c r="A44" s="157"/>
      <c r="B44" s="182">
        <v>6</v>
      </c>
      <c r="C44" s="247"/>
      <c r="D44" s="246"/>
      <c r="E44" s="246"/>
      <c r="F44" s="247"/>
      <c r="G44" s="247"/>
      <c r="H44" s="63"/>
      <c r="I44" s="247"/>
      <c r="J44" s="159"/>
    </row>
    <row r="45" spans="1:10" ht="15.6" thickTop="1" thickBot="1">
      <c r="A45" s="157"/>
      <c r="B45" s="182">
        <v>7</v>
      </c>
      <c r="C45" s="247"/>
      <c r="D45" s="246"/>
      <c r="E45" s="246"/>
      <c r="F45" s="247"/>
      <c r="G45" s="247"/>
      <c r="H45" s="63"/>
      <c r="I45" s="247"/>
      <c r="J45" s="159"/>
    </row>
    <row r="46" spans="1:10" ht="15.6" thickTop="1" thickBot="1">
      <c r="A46" s="157"/>
      <c r="B46" s="182">
        <v>8</v>
      </c>
      <c r="C46" s="247"/>
      <c r="D46" s="246"/>
      <c r="E46" s="246"/>
      <c r="F46" s="247"/>
      <c r="G46" s="247"/>
      <c r="H46" s="63"/>
      <c r="I46" s="247"/>
      <c r="J46" s="159"/>
    </row>
    <row r="47" spans="1:10" ht="15.6" thickTop="1" thickBot="1">
      <c r="A47" s="157"/>
      <c r="B47" s="182">
        <v>9</v>
      </c>
      <c r="C47" s="247"/>
      <c r="D47" s="246"/>
      <c r="E47" s="246"/>
      <c r="F47" s="247"/>
      <c r="G47" s="247"/>
      <c r="H47" s="63"/>
      <c r="I47" s="247"/>
      <c r="J47" s="159"/>
    </row>
    <row r="48" spans="1:10" ht="15.6" thickTop="1" thickBot="1">
      <c r="A48" s="157"/>
      <c r="B48" s="182">
        <v>10</v>
      </c>
      <c r="C48" s="247"/>
      <c r="D48" s="246"/>
      <c r="E48" s="246"/>
      <c r="F48" s="247"/>
      <c r="G48" s="247"/>
      <c r="H48" s="63"/>
      <c r="I48" s="247"/>
      <c r="J48" s="159"/>
    </row>
    <row r="49" spans="1:10" ht="15.6" thickTop="1" thickBot="1">
      <c r="A49" s="157"/>
      <c r="B49" s="182">
        <v>11</v>
      </c>
      <c r="C49" s="247"/>
      <c r="D49" s="246"/>
      <c r="E49" s="246"/>
      <c r="F49" s="247"/>
      <c r="G49" s="247"/>
      <c r="H49" s="63"/>
      <c r="I49" s="247"/>
      <c r="J49" s="159"/>
    </row>
    <row r="50" spans="1:10" ht="15.6" thickTop="1" thickBot="1">
      <c r="A50" s="157"/>
      <c r="B50" s="182">
        <v>12</v>
      </c>
      <c r="C50" s="247"/>
      <c r="D50" s="246"/>
      <c r="E50" s="246"/>
      <c r="F50" s="247"/>
      <c r="G50" s="247"/>
      <c r="H50" s="63"/>
      <c r="I50" s="247"/>
      <c r="J50" s="159"/>
    </row>
    <row r="51" spans="1:10" ht="15.6" thickTop="1" thickBot="1">
      <c r="A51" s="157"/>
      <c r="B51" s="182">
        <v>13</v>
      </c>
      <c r="C51" s="247"/>
      <c r="D51" s="246"/>
      <c r="E51" s="246"/>
      <c r="F51" s="247"/>
      <c r="G51" s="247"/>
      <c r="H51" s="63"/>
      <c r="I51" s="247"/>
      <c r="J51" s="159"/>
    </row>
    <row r="52" spans="1:10" ht="15.6" thickTop="1" thickBot="1">
      <c r="A52" s="157"/>
      <c r="B52" s="182">
        <v>14</v>
      </c>
      <c r="C52" s="247"/>
      <c r="D52" s="246"/>
      <c r="E52" s="246"/>
      <c r="F52" s="247"/>
      <c r="G52" s="247"/>
      <c r="H52" s="63"/>
      <c r="I52" s="247"/>
      <c r="J52" s="159"/>
    </row>
    <row r="53" spans="1:10" ht="15.6" thickTop="1" thickBot="1">
      <c r="A53" s="157"/>
      <c r="B53" s="182">
        <v>15</v>
      </c>
      <c r="C53" s="247"/>
      <c r="D53" s="246"/>
      <c r="E53" s="246"/>
      <c r="F53" s="247"/>
      <c r="G53" s="247"/>
      <c r="H53" s="63"/>
      <c r="I53" s="247"/>
      <c r="J53" s="159"/>
    </row>
    <row r="54" spans="1:10" ht="15.6" thickTop="1" thickBot="1">
      <c r="A54" s="157"/>
      <c r="B54" s="182">
        <v>16</v>
      </c>
      <c r="C54" s="247"/>
      <c r="D54" s="246"/>
      <c r="E54" s="246"/>
      <c r="F54" s="247"/>
      <c r="G54" s="247"/>
      <c r="H54" s="63"/>
      <c r="I54" s="247"/>
      <c r="J54" s="159"/>
    </row>
    <row r="55" spans="1:10" ht="15.6" thickTop="1" thickBot="1">
      <c r="A55" s="157"/>
      <c r="B55" s="182">
        <v>17</v>
      </c>
      <c r="C55" s="247"/>
      <c r="D55" s="246"/>
      <c r="E55" s="246"/>
      <c r="F55" s="247"/>
      <c r="G55" s="247"/>
      <c r="H55" s="63"/>
      <c r="I55" s="247"/>
      <c r="J55" s="159"/>
    </row>
    <row r="56" spans="1:10" ht="15.6" thickTop="1" thickBot="1">
      <c r="A56" s="157"/>
      <c r="B56" s="182">
        <v>18</v>
      </c>
      <c r="C56" s="247"/>
      <c r="D56" s="246"/>
      <c r="E56" s="246"/>
      <c r="F56" s="247"/>
      <c r="G56" s="247"/>
      <c r="H56" s="63"/>
      <c r="I56" s="247"/>
      <c r="J56" s="159"/>
    </row>
    <row r="57" spans="1:10" ht="15.6" thickTop="1" thickBot="1">
      <c r="A57" s="157"/>
      <c r="B57" s="182">
        <v>19</v>
      </c>
      <c r="C57" s="247"/>
      <c r="D57" s="246"/>
      <c r="E57" s="246"/>
      <c r="F57" s="247"/>
      <c r="G57" s="247"/>
      <c r="H57" s="63"/>
      <c r="I57" s="247"/>
      <c r="J57" s="159"/>
    </row>
    <row r="58" spans="1:10" ht="15.6" thickTop="1" thickBot="1">
      <c r="A58" s="157"/>
      <c r="B58" s="182">
        <v>20</v>
      </c>
      <c r="C58" s="247"/>
      <c r="D58" s="246"/>
      <c r="E58" s="246"/>
      <c r="F58" s="247"/>
      <c r="G58" s="247"/>
      <c r="H58" s="63"/>
      <c r="I58" s="247"/>
      <c r="J58" s="159"/>
    </row>
    <row r="59" spans="1:10" ht="15.6" thickTop="1" thickBot="1">
      <c r="A59" s="161"/>
      <c r="B59" s="281" t="s">
        <v>28</v>
      </c>
      <c r="C59" s="162"/>
      <c r="D59" s="162"/>
      <c r="E59" s="162"/>
      <c r="F59" s="162"/>
      <c r="G59" s="162"/>
      <c r="H59" s="164"/>
      <c r="I59" s="285" t="s">
        <v>43</v>
      </c>
      <c r="J59" s="165"/>
    </row>
    <row r="60" spans="1:10" ht="15.6" thickTop="1" thickBot="1">
      <c r="I60" s="249"/>
    </row>
    <row r="61" spans="1:10" ht="21.6" thickTop="1">
      <c r="A61" s="155"/>
      <c r="B61" s="166" t="s">
        <v>237</v>
      </c>
      <c r="C61" s="166"/>
      <c r="D61" s="166"/>
      <c r="E61" s="166"/>
      <c r="F61" s="166"/>
      <c r="G61" s="166"/>
      <c r="H61" s="166"/>
      <c r="I61" s="166"/>
      <c r="J61" s="156"/>
    </row>
    <row r="62" spans="1:10" ht="7.05" customHeight="1">
      <c r="A62" s="157"/>
      <c r="B62" s="282"/>
      <c r="C62" s="282"/>
      <c r="D62" s="282"/>
      <c r="E62" s="282"/>
      <c r="F62" s="282"/>
      <c r="G62" s="282"/>
      <c r="H62" s="282"/>
      <c r="I62" s="282"/>
      <c r="J62" s="159"/>
    </row>
    <row r="63" spans="1:10">
      <c r="A63" s="157"/>
      <c r="B63" s="167" t="s">
        <v>51</v>
      </c>
      <c r="C63" s="167" t="s">
        <v>25</v>
      </c>
      <c r="D63" s="167" t="s">
        <v>42</v>
      </c>
      <c r="E63" s="167" t="s">
        <v>252</v>
      </c>
      <c r="F63" s="167" t="s">
        <v>26</v>
      </c>
      <c r="G63" s="167" t="s">
        <v>27</v>
      </c>
      <c r="H63" s="168" t="s">
        <v>32</v>
      </c>
      <c r="I63" s="167" t="s">
        <v>161</v>
      </c>
      <c r="J63" s="159"/>
    </row>
    <row r="64" spans="1:10" ht="15" thickBot="1">
      <c r="A64" s="157"/>
      <c r="B64" s="169"/>
      <c r="C64" s="169"/>
      <c r="D64" s="171" t="s">
        <v>38</v>
      </c>
      <c r="E64" s="171" t="s">
        <v>39</v>
      </c>
      <c r="F64" s="169"/>
      <c r="G64" s="169"/>
      <c r="H64" s="172"/>
      <c r="I64" s="170" t="s">
        <v>160</v>
      </c>
      <c r="J64" s="159"/>
    </row>
    <row r="65" spans="1:10" ht="15.6" thickTop="1" thickBot="1">
      <c r="A65" s="157"/>
      <c r="B65" s="182">
        <v>1</v>
      </c>
      <c r="C65" s="247"/>
      <c r="D65" s="246"/>
      <c r="E65" s="246"/>
      <c r="F65" s="247"/>
      <c r="G65" s="247"/>
      <c r="H65" s="63"/>
      <c r="I65" s="247"/>
      <c r="J65" s="159"/>
    </row>
    <row r="66" spans="1:10" ht="15.6" thickTop="1" thickBot="1">
      <c r="A66" s="157"/>
      <c r="B66" s="182">
        <v>2</v>
      </c>
      <c r="C66" s="247"/>
      <c r="D66" s="246"/>
      <c r="E66" s="246"/>
      <c r="F66" s="247"/>
      <c r="G66" s="247"/>
      <c r="H66" s="63"/>
      <c r="I66" s="247"/>
      <c r="J66" s="159"/>
    </row>
    <row r="67" spans="1:10" ht="15.6" thickTop="1" thickBot="1">
      <c r="A67" s="157"/>
      <c r="B67" s="182">
        <v>3</v>
      </c>
      <c r="C67" s="247"/>
      <c r="D67" s="246"/>
      <c r="E67" s="246"/>
      <c r="F67" s="247"/>
      <c r="G67" s="247"/>
      <c r="H67" s="63"/>
      <c r="I67" s="247"/>
      <c r="J67" s="159"/>
    </row>
    <row r="68" spans="1:10" ht="15.6" thickTop="1" thickBot="1">
      <c r="A68" s="157"/>
      <c r="B68" s="182">
        <v>4</v>
      </c>
      <c r="C68" s="247"/>
      <c r="D68" s="246"/>
      <c r="E68" s="246"/>
      <c r="F68" s="247"/>
      <c r="G68" s="247"/>
      <c r="H68" s="63"/>
      <c r="I68" s="247"/>
      <c r="J68" s="159"/>
    </row>
    <row r="69" spans="1:10" ht="15.6" thickTop="1" thickBot="1">
      <c r="A69" s="157"/>
      <c r="B69" s="182">
        <v>5</v>
      </c>
      <c r="C69" s="247"/>
      <c r="D69" s="246"/>
      <c r="E69" s="246"/>
      <c r="F69" s="247"/>
      <c r="G69" s="247"/>
      <c r="H69" s="63"/>
      <c r="I69" s="247"/>
      <c r="J69" s="159"/>
    </row>
    <row r="70" spans="1:10" ht="15.6" thickTop="1" thickBot="1">
      <c r="A70" s="157"/>
      <c r="B70" s="182">
        <v>6</v>
      </c>
      <c r="C70" s="247"/>
      <c r="D70" s="246"/>
      <c r="E70" s="246"/>
      <c r="F70" s="247"/>
      <c r="G70" s="247"/>
      <c r="H70" s="63"/>
      <c r="I70" s="247"/>
      <c r="J70" s="159"/>
    </row>
    <row r="71" spans="1:10" ht="15.6" thickTop="1" thickBot="1">
      <c r="A71" s="157"/>
      <c r="B71" s="182">
        <v>7</v>
      </c>
      <c r="C71" s="247"/>
      <c r="D71" s="246"/>
      <c r="E71" s="246"/>
      <c r="F71" s="247"/>
      <c r="G71" s="247"/>
      <c r="H71" s="63"/>
      <c r="I71" s="247"/>
      <c r="J71" s="159"/>
    </row>
    <row r="72" spans="1:10" ht="15.6" thickTop="1" thickBot="1">
      <c r="A72" s="157"/>
      <c r="B72" s="182">
        <v>8</v>
      </c>
      <c r="C72" s="247"/>
      <c r="D72" s="246"/>
      <c r="E72" s="246"/>
      <c r="F72" s="247"/>
      <c r="G72" s="247"/>
      <c r="H72" s="63"/>
      <c r="I72" s="247"/>
      <c r="J72" s="159"/>
    </row>
    <row r="73" spans="1:10" ht="15.6" thickTop="1" thickBot="1">
      <c r="A73" s="157"/>
      <c r="B73" s="182">
        <v>9</v>
      </c>
      <c r="C73" s="247"/>
      <c r="D73" s="246"/>
      <c r="E73" s="246"/>
      <c r="F73" s="247"/>
      <c r="G73" s="247"/>
      <c r="H73" s="63"/>
      <c r="I73" s="247"/>
      <c r="J73" s="159"/>
    </row>
    <row r="74" spans="1:10" ht="15.6" thickTop="1" thickBot="1">
      <c r="A74" s="157"/>
      <c r="B74" s="182">
        <v>10</v>
      </c>
      <c r="C74" s="247"/>
      <c r="D74" s="246"/>
      <c r="E74" s="246"/>
      <c r="F74" s="247"/>
      <c r="G74" s="247"/>
      <c r="H74" s="63"/>
      <c r="I74" s="247"/>
      <c r="J74" s="159"/>
    </row>
    <row r="75" spans="1:10" ht="15.6" thickTop="1" thickBot="1">
      <c r="A75" s="157"/>
      <c r="B75" s="182">
        <v>11</v>
      </c>
      <c r="C75" s="247"/>
      <c r="D75" s="246"/>
      <c r="E75" s="246"/>
      <c r="F75" s="247"/>
      <c r="G75" s="247"/>
      <c r="H75" s="63"/>
      <c r="I75" s="247"/>
      <c r="J75" s="159"/>
    </row>
    <row r="76" spans="1:10" ht="15.6" thickTop="1" thickBot="1">
      <c r="A76" s="157"/>
      <c r="B76" s="182">
        <v>12</v>
      </c>
      <c r="C76" s="247"/>
      <c r="D76" s="246"/>
      <c r="E76" s="246"/>
      <c r="F76" s="247"/>
      <c r="G76" s="247"/>
      <c r="H76" s="63"/>
      <c r="I76" s="247"/>
      <c r="J76" s="159"/>
    </row>
    <row r="77" spans="1:10" ht="15.6" thickTop="1" thickBot="1">
      <c r="A77" s="157"/>
      <c r="B77" s="182">
        <v>13</v>
      </c>
      <c r="C77" s="247"/>
      <c r="D77" s="246"/>
      <c r="E77" s="246"/>
      <c r="F77" s="247"/>
      <c r="G77" s="247"/>
      <c r="H77" s="63"/>
      <c r="I77" s="247"/>
      <c r="J77" s="159"/>
    </row>
    <row r="78" spans="1:10" ht="15.6" thickTop="1" thickBot="1">
      <c r="A78" s="157"/>
      <c r="B78" s="182">
        <v>14</v>
      </c>
      <c r="C78" s="247"/>
      <c r="D78" s="246"/>
      <c r="E78" s="246"/>
      <c r="F78" s="247"/>
      <c r="G78" s="247"/>
      <c r="H78" s="63"/>
      <c r="I78" s="247"/>
      <c r="J78" s="159"/>
    </row>
    <row r="79" spans="1:10" ht="15.6" thickTop="1" thickBot="1">
      <c r="A79" s="157"/>
      <c r="B79" s="182">
        <v>15</v>
      </c>
      <c r="C79" s="247"/>
      <c r="D79" s="246"/>
      <c r="E79" s="246"/>
      <c r="F79" s="247"/>
      <c r="G79" s="247"/>
      <c r="H79" s="63"/>
      <c r="I79" s="247"/>
      <c r="J79" s="159"/>
    </row>
    <row r="80" spans="1:10" ht="15.6" thickTop="1" thickBot="1">
      <c r="A80" s="157"/>
      <c r="B80" s="182">
        <v>16</v>
      </c>
      <c r="C80" s="247"/>
      <c r="D80" s="246"/>
      <c r="E80" s="246"/>
      <c r="F80" s="247"/>
      <c r="G80" s="247"/>
      <c r="H80" s="63"/>
      <c r="I80" s="247"/>
      <c r="J80" s="159"/>
    </row>
    <row r="81" spans="1:10" ht="15.6" thickTop="1" thickBot="1">
      <c r="A81" s="157"/>
      <c r="B81" s="182">
        <v>17</v>
      </c>
      <c r="C81" s="247"/>
      <c r="D81" s="246"/>
      <c r="E81" s="246"/>
      <c r="F81" s="247"/>
      <c r="G81" s="247"/>
      <c r="H81" s="63"/>
      <c r="I81" s="247"/>
      <c r="J81" s="159"/>
    </row>
    <row r="82" spans="1:10" ht="15.6" thickTop="1" thickBot="1">
      <c r="A82" s="157"/>
      <c r="B82" s="182">
        <v>18</v>
      </c>
      <c r="C82" s="247"/>
      <c r="D82" s="246"/>
      <c r="E82" s="246"/>
      <c r="F82" s="247"/>
      <c r="G82" s="247"/>
      <c r="H82" s="63"/>
      <c r="I82" s="247"/>
      <c r="J82" s="159"/>
    </row>
    <row r="83" spans="1:10" ht="15.6" thickTop="1" thickBot="1">
      <c r="A83" s="157"/>
      <c r="B83" s="182">
        <v>19</v>
      </c>
      <c r="C83" s="247"/>
      <c r="D83" s="246"/>
      <c r="E83" s="246"/>
      <c r="F83" s="247"/>
      <c r="G83" s="247"/>
      <c r="H83" s="63"/>
      <c r="I83" s="247"/>
      <c r="J83" s="159"/>
    </row>
    <row r="84" spans="1:10" ht="15.6" thickTop="1" thickBot="1">
      <c r="A84" s="157"/>
      <c r="B84" s="182">
        <v>20</v>
      </c>
      <c r="C84" s="247"/>
      <c r="D84" s="246"/>
      <c r="E84" s="246"/>
      <c r="F84" s="247"/>
      <c r="G84" s="247"/>
      <c r="H84" s="63"/>
      <c r="I84" s="247"/>
      <c r="J84" s="159"/>
    </row>
    <row r="85" spans="1:10" ht="15.6" thickTop="1" thickBot="1">
      <c r="A85" s="161"/>
      <c r="B85" s="281" t="s">
        <v>28</v>
      </c>
      <c r="C85" s="162"/>
      <c r="D85" s="162"/>
      <c r="E85" s="162"/>
      <c r="F85" s="162"/>
      <c r="G85" s="162"/>
      <c r="H85" s="164"/>
      <c r="I85" s="285"/>
      <c r="J85" s="165"/>
    </row>
    <row r="86" spans="1:10" ht="15" thickTop="1"/>
  </sheetData>
  <mergeCells count="3">
    <mergeCell ref="B9:I9"/>
    <mergeCell ref="B35:I35"/>
    <mergeCell ref="B61:I61"/>
  </mergeCells>
  <pageMargins left="0.23622047244094491" right="0.23622047244094491" top="0.59055118110236227" bottom="0.59055118110236227" header="0.19685039370078741" footer="0.19685039370078741"/>
  <pageSetup paperSize="9" orientation="landscape" horizontalDpi="0" verticalDpi="0" r:id="rId1"/>
  <headerFooter>
    <oddHeader>&amp;L&amp;"-,Bold"&amp;14Asia Cheerleading Invitational Championships 2019&amp;R&amp;"-,Bold"&amp;14Travel Package Land Transfer Information Form</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TRAVEL PACKAGE</vt:lpstr>
      <vt:lpstr>Invoicing Info</vt:lpstr>
      <vt:lpstr>Reservation</vt:lpstr>
      <vt:lpstr>Transportation Charter</vt:lpstr>
      <vt:lpstr>Flight Info</vt:lpstr>
      <vt:lpstr>Rooming List</vt:lpstr>
      <vt:lpstr>Land Transfer</vt:lpstr>
      <vt:lpstr>'Transportation Charter'!Print_Area</vt:lpstr>
      <vt:lpstr>'Land Transfer'!Print_Titles</vt:lpstr>
      <vt:lpstr>'Rooming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2019-01-28T03:22:12Z</dcterms:modified>
</cp:coreProperties>
</file>